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H24　以前\00　総務課　企画財政班（財政担当）\06　財政関係調査\財政構造等\財政情報の開示\財政状況資料集\R03決算\07　最終データ\"/>
    </mc:Choice>
  </mc:AlternateContent>
  <xr:revisionPtr revIDLastSave="0" documentId="13_ncr:1_{7B7E95FF-D2DE-4226-AA00-31E9345A7FE5}"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O36" i="10"/>
  <c r="BE36" i="10"/>
  <c r="AM36" i="10"/>
  <c r="CO35" i="10"/>
  <c r="BE35" i="10"/>
  <c r="AM35" i="10"/>
  <c r="CO34" i="10"/>
  <c r="BW34" i="10"/>
  <c r="BW35" i="10" s="1"/>
  <c r="BW36" i="10" s="1"/>
  <c r="BW37" i="10" s="1"/>
  <c r="BW38" i="10" s="1"/>
  <c r="BW39" i="10" s="1"/>
  <c r="BW40" i="10" s="1"/>
  <c r="BW41" i="10" s="1"/>
  <c r="C34" i="10"/>
  <c r="C35" i="10" s="1"/>
  <c r="C36" i="10" s="1"/>
  <c r="C37"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calcChain>
</file>

<file path=xl/sharedStrings.xml><?xml version="1.0" encoding="utf-8"?>
<sst xmlns="http://schemas.openxmlformats.org/spreadsheetml/2006/main" count="1169" uniqueCount="604">
  <si>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</si>
  <si>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</si>
  <si>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</si>
  <si>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</si>
  <si>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</si>
  <si>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</si>
  <si>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</si>
  <si>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</si>
  <si>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</si>
  <si>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</si>
  <si>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</si>
  <si>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</si>
  <si>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</si>
  <si>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</si>
  <si>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</si>
  <si>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</si>
  <si>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</si>
  <si>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</si>
  <si>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</si>
  <si>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</si>
  <si>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</si>
  <si>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</si>
  <si>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</si>
  <si>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</si>
  <si>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</si>
  <si>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</si>
  <si>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</si>
  <si>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</si>
  <si>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</si>
  <si>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</si>
  <si>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</si>
  <si>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</si>
  <si>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</si>
  <si>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</si>
  <si>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</si>
  <si>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</si>
  <si>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</si>
  <si>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</si>
  <si>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</si>
  <si>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</si>
  <si>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</si>
  <si>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</si>
  <si>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</si>
  <si>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</si>
  <si>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</si>
  <si>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</si>
  <si>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</si>
  <si>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</si>
  <si>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</si>
  <si>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</si>
  <si>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</si>
  <si>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</si>
  <si>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</si>
  <si>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</si>
  <si>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</si>
  <si>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</si>
  <si>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</si>
  <si>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</si>
  <si>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</si>
  <si>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</si>
  <si>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</si>
  <si>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</si>
  <si>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</si>
  <si>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</si>
  <si>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</si>
  <si>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</si>
  <si>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</si>
  <si>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</si>
  <si>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</si>
  <si>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</si>
  <si>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</si>
  <si>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</si>
  <si>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</si>
  <si>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</si>
  <si>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</si>
  <si>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</si>
  <si>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</si>
  <si>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</si>
  <si>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</si>
  <si>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</si>
  <si>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</si>
  <si>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</si>
  <si>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</si>
  <si>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</si>
  <si>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</si>
  <si>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</si>
  <si>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</si>
  <si>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</si>
  <si>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</si>
  <si>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</si>
  <si>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</si>
  <si>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</si>
  <si>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</si>
  <si>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</si>
  <si>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</si>
  <si>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</si>
  <si>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</si>
  <si>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</si>
  <si>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</si>
  <si>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</si>
  <si>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</si>
  <si>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</si>
  <si>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</si>
  <si>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</si>
  <si>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</si>
  <si>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</si>
  <si>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</si>
  <si>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</si>
  <si>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</si>
  <si>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</si>
  <si>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</si>
  <si>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</si>
  <si>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</si>
  <si>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</si>
  <si>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</si>
  <si>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</si>
  <si>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</si>
  <si>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</si>
  <si>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</si>
  <si>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</si>
  <si>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</si>
  <si>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</si>
  <si>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</si>
  <si>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</si>
  <si>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</si>
  <si>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</si>
  <si>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</si>
  <si>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</si>
  <si>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</si>
  <si>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</si>
  <si>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</si>
  <si>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</si>
  <si>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</si>
  <si>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</si>
  <si>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</si>
  <si>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</si>
  <si>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</si>
  <si>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</si>
  <si>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</si>
  <si>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</si>
  <si>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</si>
  <si>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</si>
  <si>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</si>
  <si>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</si>
  <si>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</si>
  <si>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</si>
  <si>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</si>
  <si>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</si>
  <si>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</si>
  <si>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</si>
  <si>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</si>
  <si>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</si>
  <si>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</si>
  <si>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</si>
  <si>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</si>
  <si>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</si>
  <si>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</si>
  <si>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</si>
  <si>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</si>
  <si>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</si>
  <si>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</si>
  <si>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</si>
  <si>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</si>
  <si>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</si>
  <si>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</si>
  <si>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</si>
  <si>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</si>
  <si>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</si>
  <si>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</si>
  <si>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</si>
  <si>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</si>
  <si>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</si>
  <si>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</si>
  <si>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</si>
  <si>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</si>
  <si>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</si>
  <si>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</si>
  <si>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</si>
  <si>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</si>
  <si>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</si>
  <si>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</si>
  <si>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</si>
  <si>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</si>
  <si>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</si>
  <si>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</si>
  <si>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</si>
  <si>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</si>
  <si>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</si>
  <si>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</si>
  <si>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</si>
  <si>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</si>
  <si>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</si>
  <si>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</si>
  <si>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</si>
  <si>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</si>
  <si>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</si>
  <si>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</si>
  <si>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</si>
  <si>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</si>
  <si>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</si>
  <si>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</si>
  <si>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</si>
  <si>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</si>
  <si>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</si>
  <si>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</si>
  <si>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</si>
  <si>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</si>
  <si>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</si>
  <si>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</si>
  <si>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</si>
  <si>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</si>
  <si>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</si>
  <si>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</si>
  <si>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</si>
  <si>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秋田県小坂町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</si>
  <si>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</si>
  <si>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</si>
  <si>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</si>
  <si>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</si>
  <si>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</si>
  <si>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</si>
  <si>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</si>
  <si>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</si>
  <si>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</si>
  <si>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</si>
  <si>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</si>
  <si>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</si>
  <si>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</si>
  <si>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</si>
  <si>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</si>
  <si>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</si>
  <si>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</si>
  <si>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</si>
  <si>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</si>
  <si>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</si>
  <si>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</si>
  <si>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</si>
  <si>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</si>
  <si>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</si>
  <si>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</si>
  <si>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</si>
  <si>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</si>
  <si>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</si>
  <si>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</si>
  <si>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</si>
  <si>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</si>
  <si>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</si>
  <si>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</si>
  <si>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</si>
  <si>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</si>
  <si>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</si>
  <si>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</si>
  <si>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</si>
  <si>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</si>
  <si>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</si>
  <si>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</si>
  <si>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</si>
  <si>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</si>
  <si>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</si>
  <si>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</si>
  <si>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</si>
  <si>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</si>
  <si>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</si>
  <si>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</si>
  <si>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</si>
  <si>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</si>
  <si>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</si>
  <si>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</si>
  <si>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</si>
  <si>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</si>
  <si>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</si>
  <si>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</si>
  <si>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</si>
  <si>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</si>
  <si>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</si>
  <si>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</si>
  <si>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</si>
  <si>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</si>
  <si>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</si>
  <si>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</si>
  <si>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</si>
  <si>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</si>
  <si>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</si>
  <si>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</si>
  <si>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</si>
  <si>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</si>
  <si>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</si>
  <si>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</si>
  <si>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</si>
  <si>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</si>
  <si>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</si>
  <si>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</si>
  <si>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</si>
  <si>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</si>
  <si>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</si>
  <si>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</si>
  <si>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</si>
  <si>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</si>
  <si>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</si>
  <si>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</si>
  <si>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</si>
  <si>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</si>
  <si>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</si>
  <si>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</si>
  <si>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</si>
  <si>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</si>
  <si>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</si>
  <si>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</si>
  <si>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</si>
  <si>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</si>
  <si>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</si>
  <si>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</si>
  <si>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</si>
  <si>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</si>
  <si>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</si>
  <si>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</si>
  <si>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</si>
  <si>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</si>
  <si>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</si>
  <si>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</si>
  <si>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</si>
  <si>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</si>
  <si>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</si>
  <si>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</si>
  <si>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</si>
  <si>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</si>
  <si>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</si>
  <si>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</si>
  <si>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</si>
  <si>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</si>
  <si>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</si>
  <si>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</si>
  <si>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</si>
  <si>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</si>
  <si>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</si>
  <si>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</si>
  <si>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</si>
  <si>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</si>
  <si>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</si>
  <si>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</si>
  <si>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</si>
  <si>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</si>
  <si>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</si>
  <si>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</si>
  <si>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</si>
  <si>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</si>
  <si>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</si>
  <si>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</si>
  <si>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</si>
  <si>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</si>
  <si>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</si>
  <si>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</si>
  <si>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</si>
  <si>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</si>
  <si>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</si>
  <si>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</si>
  <si>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</si>
  <si>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</si>
  <si>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</si>
  <si>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</si>
  <si>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</si>
  <si>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</si>
  <si>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</si>
  <si>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</si>
  <si>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</si>
  <si>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</si>
  <si>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</si>
  <si>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</si>
  <si>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</si>
  <si>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</si>
  <si>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秋田県小坂町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</si>
  <si>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</si>
  <si>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</si>
  <si>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</si>
  <si>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</si>
  <si>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</si>
  <si>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</si>
  <si>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</si>
  <si>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</si>
  <si>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</si>
  <si>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</si>
  <si>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</si>
  <si>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</si>
  <si>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</si>
  <si>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</si>
  <si>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</si>
  <si>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</si>
  <si>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</si>
  <si>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</si>
  <si>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</si>
  <si>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</si>
  <si>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小坂町歯科診療所特別会計</t>
    <phoneticPr fontId="5"/>
  </si>
  <si>
    <t>-</t>
    <phoneticPr fontId="5"/>
  </si>
  <si>
    <t>小坂町中小企業従業員退職金等共済事業特別会計</t>
    <phoneticPr fontId="5"/>
  </si>
  <si>
    <t>小坂町菅原ヤヱ奨学資金特別会計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</si>
  <si>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</si>
  <si>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</si>
  <si>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</si>
  <si>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</si>
  <si>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</si>
  <si>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</si>
  <si>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</si>
  <si>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</si>
  <si>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</si>
  <si>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</si>
  <si>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</si>
  <si>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</si>
  <si>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</si>
  <si>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小坂町国民健康保険特別会計</t>
    <phoneticPr fontId="5"/>
  </si>
  <si>
    <t>小坂町後期高齢者医療特別会計</t>
    <phoneticPr fontId="5"/>
  </si>
  <si>
    <t>小坂町介護保険特別会計（保険事業勘定）</t>
    <phoneticPr fontId="5"/>
  </si>
  <si>
    <t>小坂町介護保険特別会計（介護サービス事業勘定）</t>
    <phoneticPr fontId="5"/>
  </si>
  <si>
    <t>-</t>
    <phoneticPr fontId="5"/>
  </si>
  <si>
    <t>小坂町水道事業会計</t>
    <phoneticPr fontId="5"/>
  </si>
  <si>
    <t>法適用企業</t>
    <phoneticPr fontId="5"/>
  </si>
  <si>
    <t>小坂町下水道事業特別会計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</si>
  <si>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</si>
  <si>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</si>
  <si>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</si>
  <si>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</si>
  <si>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</si>
  <si>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</si>
  <si>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</si>
  <si>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</si>
  <si>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</si>
  <si>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</si>
  <si>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</si>
  <si>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</si>
  <si>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</si>
  <si>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</si>
  <si>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</si>
  <si>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</si>
  <si>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</si>
  <si>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</si>
  <si>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</si>
  <si>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</si>
  <si>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</si>
  <si>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</si>
  <si>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</si>
  <si>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</si>
  <si>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</si>
  <si>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</si>
  <si>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</si>
  <si>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</si>
  <si>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</si>
  <si>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</si>
  <si>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</si>
  <si>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</si>
  <si>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</si>
  <si>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</si>
  <si>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</si>
  <si>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</si>
  <si>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</si>
  <si>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</si>
  <si>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</si>
  <si>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</si>
  <si>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</si>
  <si>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</si>
  <si>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</si>
  <si>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</si>
  <si>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</si>
  <si>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</si>
  <si>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</si>
  <si>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</si>
  <si>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</si>
  <si>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</si>
  <si>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</si>
  <si>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</si>
  <si>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</si>
  <si>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</si>
  <si>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</si>
  <si>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</si>
  <si>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小坂町下水道事業特別会計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</si>
  <si>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</si>
  <si>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</si>
  <si>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</si>
  <si>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</si>
  <si>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</si>
  <si>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</si>
  <si>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</si>
  <si>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</si>
  <si>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</si>
  <si>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</si>
  <si>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</si>
  <si>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</si>
  <si>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</si>
  <si>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</si>
  <si>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</si>
  <si>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</si>
  <si>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</si>
  <si>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</si>
  <si>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</si>
  <si>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</si>
  <si>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</si>
  <si>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</si>
  <si>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</si>
  <si>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</si>
  <si>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</si>
  <si>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</si>
  <si>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</si>
  <si>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</si>
  <si>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</si>
  <si>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</si>
  <si>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</si>
  <si>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</si>
  <si>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</si>
  <si>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</si>
  <si>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</si>
  <si>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</si>
  <si>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</si>
  <si>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</si>
  <si>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</si>
  <si>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</si>
  <si>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</si>
  <si>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</si>
  <si>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</si>
  <si>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</si>
  <si>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</si>
  <si>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</si>
  <si>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</si>
  <si>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</si>
  <si>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</si>
  <si>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</si>
  <si>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</si>
  <si>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</si>
  <si>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</si>
  <si>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</si>
  <si>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</si>
  <si>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</si>
  <si>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</si>
  <si>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</si>
  <si>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</si>
  <si>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</si>
  <si>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</si>
  <si>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</si>
  <si>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</si>
  <si>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</si>
  <si>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</si>
  <si>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</si>
  <si>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</si>
  <si>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</si>
  <si>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</si>
  <si>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</si>
  <si>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</si>
  <si>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</si>
  <si>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</si>
  <si>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</si>
  <si>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</si>
  <si>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</si>
  <si>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</si>
  <si>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</si>
  <si>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</si>
  <si>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</si>
  <si>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</si>
  <si>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</si>
  <si>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</si>
  <si>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</si>
  <si>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</si>
  <si>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1.22</t>
  </si>
  <si>
    <t>▲ 0.10</t>
  </si>
  <si>
    <t>小坂町水道事業会計</t>
  </si>
  <si>
    <t>一般会計</t>
  </si>
  <si>
    <t>小坂町国民健康保険特別会計</t>
  </si>
  <si>
    <t>小坂町介護保険特別会計（保険事業勘定）</t>
  </si>
  <si>
    <t>▲ 0.06</t>
  </si>
  <si>
    <t>小坂町後期高齢者医療特別会計</t>
  </si>
  <si>
    <t>小坂町下水道事業特別会計</t>
  </si>
  <si>
    <t>小坂町歯科診療所特別会計</t>
  </si>
  <si>
    <t>小坂町中小企業従業員退職金等共済事業特別会計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</si>
  <si>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</si>
  <si>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</si>
  <si>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</si>
  <si>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</si>
  <si>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</si>
  <si>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</si>
  <si>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</si>
  <si>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</si>
  <si>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</si>
  <si>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</si>
  <si>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</si>
  <si>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</si>
  <si>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</si>
  <si>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</si>
  <si>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</si>
  <si>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</si>
  <si>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鹿角広域行政組合（一般会計）</t>
    <rPh sb="0" eb="2">
      <t>カヅノ</t>
    </rPh>
    <rPh sb="2" eb="4">
      <t>コウイキ</t>
    </rPh>
    <rPh sb="4" eb="6">
      <t>ギョウセイ</t>
    </rPh>
    <rPh sb="6" eb="8">
      <t>クミアイ</t>
    </rPh>
    <rPh sb="9" eb="11">
      <t>イッパン</t>
    </rPh>
    <rPh sb="11" eb="13">
      <t>カイケイ</t>
    </rPh>
    <phoneticPr fontId="2"/>
  </si>
  <si>
    <t>鹿角広域行政組合（鹿角地域ふるさと市町村圏基金特別会計）</t>
    <rPh sb="0" eb="2">
      <t>カヅノ</t>
    </rPh>
    <rPh sb="2" eb="4">
      <t>コウイキ</t>
    </rPh>
    <rPh sb="4" eb="6">
      <t>ギョウセイ</t>
    </rPh>
    <rPh sb="6" eb="8">
      <t>クミアイ</t>
    </rPh>
    <rPh sb="9" eb="11">
      <t>カヅノ</t>
    </rPh>
    <rPh sb="11" eb="13">
      <t>チイキ</t>
    </rPh>
    <rPh sb="17" eb="20">
      <t>シチョウソン</t>
    </rPh>
    <rPh sb="20" eb="21">
      <t>ケン</t>
    </rPh>
    <rPh sb="21" eb="23">
      <t>キキン</t>
    </rPh>
    <rPh sb="23" eb="25">
      <t>トクベツ</t>
    </rPh>
    <rPh sb="25" eb="27">
      <t>カイケイ</t>
    </rPh>
    <phoneticPr fontId="2"/>
  </si>
  <si>
    <t>小坂まちづくり株式会社</t>
    <rPh sb="0" eb="2">
      <t>コサカ</t>
    </rPh>
    <rPh sb="7" eb="11">
      <t>カブシキガイシャ</t>
    </rPh>
    <phoneticPr fontId="2"/>
  </si>
  <si>
    <t>公共施設等総合管理基金</t>
    <rPh sb="0" eb="2">
      <t>コウキョウ</t>
    </rPh>
    <rPh sb="2" eb="5">
      <t>シセツトウ</t>
    </rPh>
    <rPh sb="5" eb="7">
      <t>ソウゴウ</t>
    </rPh>
    <rPh sb="7" eb="9">
      <t>カンリ</t>
    </rPh>
    <rPh sb="9" eb="11">
      <t>キキン</t>
    </rPh>
    <phoneticPr fontId="5"/>
  </si>
  <si>
    <t>未来創生基金</t>
    <rPh sb="0" eb="2">
      <t>ミライ</t>
    </rPh>
    <rPh sb="2" eb="4">
      <t>ソウセイ</t>
    </rPh>
    <rPh sb="4" eb="6">
      <t>キキン</t>
    </rPh>
    <phoneticPr fontId="5"/>
  </si>
  <si>
    <t>康楽館運営基金</t>
    <rPh sb="0" eb="3">
      <t>コウラクカン</t>
    </rPh>
    <rPh sb="3" eb="5">
      <t>ウンエイ</t>
    </rPh>
    <rPh sb="5" eb="7">
      <t>キキン</t>
    </rPh>
    <phoneticPr fontId="5"/>
  </si>
  <si>
    <t>中小企業従業員退職金等共済基金</t>
    <rPh sb="0" eb="2">
      <t>チュウショウ</t>
    </rPh>
    <rPh sb="2" eb="4">
      <t>キギョウ</t>
    </rPh>
    <rPh sb="4" eb="7">
      <t>ジュウギョウイン</t>
    </rPh>
    <rPh sb="7" eb="10">
      <t>タイショクキン</t>
    </rPh>
    <rPh sb="10" eb="11">
      <t>トウ</t>
    </rPh>
    <rPh sb="11" eb="13">
      <t>キョウサイ</t>
    </rPh>
    <rPh sb="13" eb="15">
      <t>キキン</t>
    </rPh>
    <phoneticPr fontId="5"/>
  </si>
  <si>
    <t>新総合教育エリア振興基金</t>
    <rPh sb="0" eb="1">
      <t>シン</t>
    </rPh>
    <rPh sb="1" eb="3">
      <t>ソウゴウ</t>
    </rPh>
    <rPh sb="3" eb="5">
      <t>キョウイク</t>
    </rPh>
    <rPh sb="8" eb="10">
      <t>シンコウ</t>
    </rPh>
    <rPh sb="10" eb="12">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</si>
  <si>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</si>
  <si>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</si>
  <si>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</si>
  <si>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</si>
  <si>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</si>
  <si>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</si>
  <si>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</si>
  <si>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</si>
  <si>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</si>
  <si>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明治百年通りにぎわい創出事業などの大型事業に伴う地方債の元利償還がピークを迎えており､将来負担比率は減少してきている｡有形固定資産減価償却率については､類似団体平均を1.5％上回っている。インフラ資産に比べ事業用資産（建物）の減価償却率が高く､今後の更新･除却･長寿命化に係る財源には地方債の借入が必要となるため､小坂町公共施設等総合管理計画並びに個別施設計画に基づき､統廃合や削減を前提とした見直しや､計画的な予防保全による長寿命化を図る｡また､今後の財政運営においては､事業の峻別による地方債の新規発行の抑制､基金残高エリア整備事業等を確保し､将来負担比率の上昇抑制に努めていく｡</t>
    <phoneticPr fontId="5"/>
  </si>
  <si>
    <t>　平成29年度から始まった明治百年通りにぎわい創出事業などの大型事業に伴う地方債の元利償還がピークを迎えており、地方債残高が減少していることから将来負担比率は減少傾向にある｡実質公債費比率は昨年度と比べ0.7％減少しているが、令和元年度から着手している和井内エリア整備事業に伴う地方債の償還が今後控えていることから、普通建設事業の平準化並びに厳選化に取り組んでいくとともに､地方債の償還額と新規発行のバランスに十分な注意を払いながら､健全な財政運営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</si>
</sst>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4"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E9FB5F7-E881-4887-9B4D-CC719F08BF3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332350</c:v>
                </c:pt>
                <c:pt idx="4">
                  <c:v>362690</c:v>
                </c:pt>
              </c:numCache>
            </c:numRef>
          </c:val>
          <c:smooth val="0"/>
          <c:extLst>
            <c:ext xmlns:c16="http://schemas.microsoft.com/office/drawing/2014/chart" uri="{C3380CC4-5D6E-409C-BE32-E72D297353CC}">
              <c16:uniqueId val="{00000000-6315-47B8-B0B0-25CC208AC1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143530</c:v>
                </c:pt>
                <c:pt idx="1">
                  <c:v>112679</c:v>
                </c:pt>
                <c:pt idx="2">
                  <c:v>102690</c:v>
                </c:pt>
                <c:pt idx="3">
                  <c:v>161922</c:v>
                </c:pt>
                <c:pt idx="4">
                  <c:v>115126</c:v>
                </c:pt>
              </c:numCache>
            </c:numRef>
          </c:val>
          <c:smooth val="0"/>
          <c:extLst>
            <c:ext xmlns:c16="http://schemas.microsoft.com/office/drawing/2014/chart" uri="{C3380CC4-5D6E-409C-BE32-E72D297353CC}">
              <c16:uniqueId val="{00000001-6315-47B8-B0B0-25CC208AC1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4.3600000000000003</c:v>
                </c:pt>
                <c:pt idx="1">
                  <c:v>3.44</c:v>
                </c:pt>
                <c:pt idx="2">
                  <c:v>4.1500000000000004</c:v>
                </c:pt>
                <c:pt idx="3">
                  <c:v>4</c:v>
                </c:pt>
                <c:pt idx="4">
                  <c:v>3.6</c:v>
                </c:pt>
              </c:numCache>
            </c:numRef>
          </c:val>
          <c:extLst>
            <c:ext xmlns:c16="http://schemas.microsoft.com/office/drawing/2014/chart" uri="{C3380CC4-5D6E-409C-BE32-E72D297353CC}">
              <c16:uniqueId val="{00000000-73C6-476F-8D5B-4263906310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39.200000000000003</c:v>
                </c:pt>
                <c:pt idx="1">
                  <c:v>38.78</c:v>
                </c:pt>
                <c:pt idx="2">
                  <c:v>40.26</c:v>
                </c:pt>
                <c:pt idx="3">
                  <c:v>37.31</c:v>
                </c:pt>
                <c:pt idx="4">
                  <c:v>33.86</c:v>
                </c:pt>
              </c:numCache>
            </c:numRef>
          </c:val>
          <c:extLst>
            <c:ext xmlns:c16="http://schemas.microsoft.com/office/drawing/2014/chart" uri="{C3380CC4-5D6E-409C-BE32-E72D297353CC}">
              <c16:uniqueId val="{00000001-73C6-476F-8D5B-4263906310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2.58</c:v>
                </c:pt>
                <c:pt idx="1">
                  <c:v>-1.22</c:v>
                </c:pt>
                <c:pt idx="2">
                  <c:v>1.54</c:v>
                </c:pt>
                <c:pt idx="3">
                  <c:v>-0.1</c:v>
                </c:pt>
                <c:pt idx="4">
                  <c:v>1.08</c:v>
                </c:pt>
              </c:numCache>
            </c:numRef>
          </c:val>
          <c:smooth val="0"/>
          <c:extLst>
            <c:ext xmlns:c16="http://schemas.microsoft.com/office/drawing/2014/chart" uri="{C3380CC4-5D6E-409C-BE32-E72D297353CC}">
              <c16:uniqueId val="{00000002-73C6-476F-8D5B-4263906310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CA6-4E17-9777-93E7A64995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A6-4E17-9777-93E7A649950F}"/>
            </c:ext>
          </c:extLst>
        </c:ser>
        <c:ser>
          <c:idx val="2"/>
          <c:order val="2"/>
          <c:tx>
            <c:strRef>
              <c:f>データシート!$A$29</c:f>
              <c:strCache>
                <c:ptCount val="1"/>
                <c:pt idx="0">
                  <c:v>小坂町中小企業従業員退職金等共済事業特別会計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CA6-4E17-9777-93E7A649950F}"/>
            </c:ext>
          </c:extLst>
        </c:ser>
        <c:ser>
          <c:idx val="3"/>
          <c:order val="3"/>
          <c:tx>
            <c:strRef>
              <c:f>データシート!$A$30</c:f>
              <c:strCache>
                <c:ptCount val="1"/>
                <c:pt idx="0">
                  <c:v>小坂町歯科診療所特別会計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CA6-4E17-9777-93E7A649950F}"/>
            </c:ext>
          </c:extLst>
        </c:ser>
        <c:ser>
          <c:idx val="4"/>
          <c:order val="4"/>
          <c:tx>
            <c:strRef>
              <c:f>データシート!$A$31</c:f>
              <c:strCache>
                <c:ptCount val="1"/>
                <c:pt idx="0">
                  <c:v>小坂町下水道事業特別会計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CA6-4E17-9777-93E7A649950F}"/>
            </c:ext>
          </c:extLst>
        </c:ser>
        <c:ser>
          <c:idx val="5"/>
          <c:order val="5"/>
          <c:tx>
            <c:strRef>
              <c:f>データシート!$A$32</c:f>
              <c:strCache>
                <c:ptCount val="1"/>
                <c:pt idx="0">
                  <c:v>小坂町後期高齢者医療特別会計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CA6-4E17-9777-93E7A649950F}"/>
            </c:ext>
          </c:extLst>
        </c:ser>
        <c:ser>
          <c:idx val="6"/>
          <c:order val="6"/>
          <c:tx>
            <c:strRef>
              <c:f>データシート!$A$33</c:f>
              <c:strCache>
                <c:ptCount val="1"/>
                <c:pt idx="0">
                  <c:v>小坂町介護保険特別会計（保険事業勘定）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0.56999999999999995</c:v>
                </c:pt>
                <c:pt idx="2">
                  <c:v>#N/A</c:v>
                </c:pt>
                <c:pt idx="3">
                  <c:v>0.32</c:v>
                </c:pt>
                <c:pt idx="4">
                  <c:v>0.06</c:v>
                </c:pt>
                <c:pt idx="5">
                  <c:v>#N/A</c:v>
                </c:pt>
                <c:pt idx="6">
                  <c:v>#N/A</c:v>
                </c:pt>
                <c:pt idx="7">
                  <c:v>0.12</c:v>
                </c:pt>
                <c:pt idx="8">
                  <c:v>#N/A</c:v>
                </c:pt>
                <c:pt idx="9">
                  <c:v>0.23</c:v>
                </c:pt>
              </c:numCache>
            </c:numRef>
          </c:val>
          <c:extLst>
            <c:ext xmlns:c16="http://schemas.microsoft.com/office/drawing/2014/chart" uri="{C3380CC4-5D6E-409C-BE32-E72D297353CC}">
              <c16:uniqueId val="{00000006-2CA6-4E17-9777-93E7A649950F}"/>
            </c:ext>
          </c:extLst>
        </c:ser>
        <c:ser>
          <c:idx val="7"/>
          <c:order val="7"/>
          <c:tx>
            <c:strRef>
              <c:f>データシート!$A$34</c:f>
              <c:strCache>
                <c:ptCount val="1"/>
                <c:pt idx="0">
                  <c:v>小坂町国民健康保険特別会計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1.46</c:v>
                </c:pt>
                <c:pt idx="2">
                  <c:v>#N/A</c:v>
                </c:pt>
                <c:pt idx="3">
                  <c:v>0.82</c:v>
                </c:pt>
                <c:pt idx="4">
                  <c:v>#N/A</c:v>
                </c:pt>
                <c:pt idx="5">
                  <c:v>0.25</c:v>
                </c:pt>
                <c:pt idx="6">
                  <c:v>#N/A</c:v>
                </c:pt>
                <c:pt idx="7">
                  <c:v>0.81</c:v>
                </c:pt>
                <c:pt idx="8">
                  <c:v>#N/A</c:v>
                </c:pt>
                <c:pt idx="9">
                  <c:v>0.88</c:v>
                </c:pt>
              </c:numCache>
            </c:numRef>
          </c:val>
          <c:extLst>
            <c:ext xmlns:c16="http://schemas.microsoft.com/office/drawing/2014/chart" uri="{C3380CC4-5D6E-409C-BE32-E72D297353CC}">
              <c16:uniqueId val="{00000007-2CA6-4E17-9777-93E7A649950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4.3600000000000003</c:v>
                </c:pt>
                <c:pt idx="2">
                  <c:v>#N/A</c:v>
                </c:pt>
                <c:pt idx="3">
                  <c:v>3.43</c:v>
                </c:pt>
                <c:pt idx="4">
                  <c:v>#N/A</c:v>
                </c:pt>
                <c:pt idx="5">
                  <c:v>4.1500000000000004</c:v>
                </c:pt>
                <c:pt idx="6">
                  <c:v>#N/A</c:v>
                </c:pt>
                <c:pt idx="7">
                  <c:v>4</c:v>
                </c:pt>
                <c:pt idx="8">
                  <c:v>#N/A</c:v>
                </c:pt>
                <c:pt idx="9">
                  <c:v>3.6</c:v>
                </c:pt>
              </c:numCache>
            </c:numRef>
          </c:val>
          <c:extLst>
            <c:ext xmlns:c16="http://schemas.microsoft.com/office/drawing/2014/chart" uri="{C3380CC4-5D6E-409C-BE32-E72D297353CC}">
              <c16:uniqueId val="{00000008-2CA6-4E17-9777-93E7A649950F}"/>
            </c:ext>
          </c:extLst>
        </c:ser>
        <c:ser>
          <c:idx val="9"/>
          <c:order val="9"/>
          <c:tx>
            <c:strRef>
              <c:f>データシート!$A$36</c:f>
              <c:strCache>
                <c:ptCount val="1"/>
                <c:pt idx="0">
                  <c:v>小坂町水道事業会計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10.54</c:v>
                </c:pt>
                <c:pt idx="2">
                  <c:v>#N/A</c:v>
                </c:pt>
                <c:pt idx="3">
                  <c:v>10.67</c:v>
                </c:pt>
                <c:pt idx="4">
                  <c:v>#N/A</c:v>
                </c:pt>
                <c:pt idx="5">
                  <c:v>10.85</c:v>
                </c:pt>
                <c:pt idx="6">
                  <c:v>#N/A</c:v>
                </c:pt>
                <c:pt idx="7">
                  <c:v>10.64</c:v>
                </c:pt>
                <c:pt idx="8">
                  <c:v>#N/A</c:v>
                </c:pt>
                <c:pt idx="9">
                  <c:v>9.76</c:v>
                </c:pt>
              </c:numCache>
            </c:numRef>
          </c:val>
          <c:extLst>
            <c:ext xmlns:c16="http://schemas.microsoft.com/office/drawing/2014/chart" uri="{C3380CC4-5D6E-409C-BE32-E72D297353CC}">
              <c16:uniqueId val="{00000009-2CA6-4E17-9777-93E7A64995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429</c:v>
                </c:pt>
                <c:pt idx="5">
                  <c:v>435</c:v>
                </c:pt>
                <c:pt idx="8">
                  <c:v>441</c:v>
                </c:pt>
                <c:pt idx="11">
                  <c:v>437</c:v>
                </c:pt>
                <c:pt idx="14">
                  <c:v>457</c:v>
                </c:pt>
              </c:numCache>
            </c:numRef>
          </c:val>
          <c:extLst>
            <c:ext xmlns:c16="http://schemas.microsoft.com/office/drawing/2014/chart" uri="{C3380CC4-5D6E-409C-BE32-E72D297353CC}">
              <c16:uniqueId val="{00000000-FF34-4778-A410-DEE1F50EB1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34-4778-A410-DEE1F50EB1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c:v>
                </c:pt>
                <c:pt idx="3">
                  <c:v>12</c:v>
                </c:pt>
                <c:pt idx="6">
                  <c:v>12</c:v>
                </c:pt>
                <c:pt idx="9">
                  <c:v>11</c:v>
                </c:pt>
                <c:pt idx="12">
                  <c:v>11</c:v>
                </c:pt>
              </c:numCache>
            </c:numRef>
          </c:val>
          <c:extLst>
            <c:ext xmlns:c16="http://schemas.microsoft.com/office/drawing/2014/chart" uri="{C3380CC4-5D6E-409C-BE32-E72D297353CC}">
              <c16:uniqueId val="{00000002-FF34-4778-A410-DEE1F50EB1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34-4778-A410-DEE1F50EB1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227</c:v>
                </c:pt>
                <c:pt idx="3">
                  <c:v>224</c:v>
                </c:pt>
                <c:pt idx="6">
                  <c:v>220</c:v>
                </c:pt>
                <c:pt idx="9">
                  <c:v>226</c:v>
                </c:pt>
                <c:pt idx="12">
                  <c:v>226</c:v>
                </c:pt>
              </c:numCache>
            </c:numRef>
          </c:val>
          <c:extLst>
            <c:ext xmlns:c16="http://schemas.microsoft.com/office/drawing/2014/chart" uri="{C3380CC4-5D6E-409C-BE32-E72D297353CC}">
              <c16:uniqueId val="{00000004-FF34-4778-A410-DEE1F50EB1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34-4778-A410-DEE1F50EB1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34-4778-A410-DEE1F50EB1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531</c:v>
                </c:pt>
                <c:pt idx="3">
                  <c:v>546</c:v>
                </c:pt>
                <c:pt idx="6">
                  <c:v>556</c:v>
                </c:pt>
                <c:pt idx="9">
                  <c:v>571</c:v>
                </c:pt>
                <c:pt idx="12">
                  <c:v>571</c:v>
                </c:pt>
              </c:numCache>
            </c:numRef>
          </c:val>
          <c:extLst>
            <c:ext xmlns:c16="http://schemas.microsoft.com/office/drawing/2014/chart" uri="{C3380CC4-5D6E-409C-BE32-E72D297353CC}">
              <c16:uniqueId val="{00000007-FF34-4778-A410-DEE1F50EB1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342</c:v>
                </c:pt>
                <c:pt idx="2">
                  <c:v>#N/A</c:v>
                </c:pt>
                <c:pt idx="3">
                  <c:v>#N/A</c:v>
                </c:pt>
                <c:pt idx="4">
                  <c:v>347</c:v>
                </c:pt>
                <c:pt idx="5">
                  <c:v>#N/A</c:v>
                </c:pt>
                <c:pt idx="6">
                  <c:v>#N/A</c:v>
                </c:pt>
                <c:pt idx="7">
                  <c:v>347</c:v>
                </c:pt>
                <c:pt idx="8">
                  <c:v>#N/A</c:v>
                </c:pt>
                <c:pt idx="9">
                  <c:v>#N/A</c:v>
                </c:pt>
                <c:pt idx="10">
                  <c:v>371</c:v>
                </c:pt>
                <c:pt idx="11">
                  <c:v>#N/A</c:v>
                </c:pt>
                <c:pt idx="12">
                  <c:v>#N/A</c:v>
                </c:pt>
                <c:pt idx="13">
                  <c:v>351</c:v>
                </c:pt>
                <c:pt idx="14">
                  <c:v>#N/A</c:v>
                </c:pt>
              </c:numCache>
            </c:numRef>
          </c:val>
          <c:smooth val="0"/>
          <c:extLst>
            <c:ext xmlns:c16="http://schemas.microsoft.com/office/drawing/2014/chart" uri="{C3380CC4-5D6E-409C-BE32-E72D297353CC}">
              <c16:uniqueId val="{00000008-FF34-4778-A410-DEE1F50EB1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4608</c:v>
                </c:pt>
                <c:pt idx="5">
                  <c:v>4399</c:v>
                </c:pt>
                <c:pt idx="8">
                  <c:v>4363</c:v>
                </c:pt>
                <c:pt idx="11">
                  <c:v>4253</c:v>
                </c:pt>
                <c:pt idx="14">
                  <c:v>3953</c:v>
                </c:pt>
              </c:numCache>
            </c:numRef>
          </c:val>
          <c:extLst>
            <c:ext xmlns:c16="http://schemas.microsoft.com/office/drawing/2014/chart" uri="{C3380CC4-5D6E-409C-BE32-E72D297353CC}">
              <c16:uniqueId val="{00000000-FA07-4CD1-B08C-66CCA6E18C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c:v>
                </c:pt>
                <c:pt idx="5">
                  <c:v>22</c:v>
                </c:pt>
                <c:pt idx="8">
                  <c:v>17</c:v>
                </c:pt>
                <c:pt idx="11">
                  <c:v>13</c:v>
                </c:pt>
                <c:pt idx="14">
                  <c:v>9</c:v>
                </c:pt>
              </c:numCache>
            </c:numRef>
          </c:val>
          <c:extLst>
            <c:ext xmlns:c16="http://schemas.microsoft.com/office/drawing/2014/chart" uri="{C3380CC4-5D6E-409C-BE32-E72D297353CC}">
              <c16:uniqueId val="{00000001-FA07-4CD1-B08C-66CCA6E18C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1891</c:v>
                </c:pt>
                <c:pt idx="5">
                  <c:v>1890</c:v>
                </c:pt>
                <c:pt idx="8">
                  <c:v>1933</c:v>
                </c:pt>
                <c:pt idx="11">
                  <c:v>2114</c:v>
                </c:pt>
                <c:pt idx="14">
                  <c:v>2418</c:v>
                </c:pt>
              </c:numCache>
            </c:numRef>
          </c:val>
          <c:extLst>
            <c:ext xmlns:c16="http://schemas.microsoft.com/office/drawing/2014/chart" uri="{C3380CC4-5D6E-409C-BE32-E72D297353CC}">
              <c16:uniqueId val="{00000002-FA07-4CD1-B08C-66CCA6E18C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07-4CD1-B08C-66CCA6E18C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07-4CD1-B08C-66CCA6E18C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07-4CD1-B08C-66CCA6E18C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538</c:v>
                </c:pt>
                <c:pt idx="3">
                  <c:v>490</c:v>
                </c:pt>
                <c:pt idx="6">
                  <c:v>470</c:v>
                </c:pt>
                <c:pt idx="9">
                  <c:v>426</c:v>
                </c:pt>
                <c:pt idx="12">
                  <c:v>378</c:v>
                </c:pt>
              </c:numCache>
            </c:numRef>
          </c:val>
          <c:extLst>
            <c:ext xmlns:c16="http://schemas.microsoft.com/office/drawing/2014/chart" uri="{C3380CC4-5D6E-409C-BE32-E72D297353CC}">
              <c16:uniqueId val="{00000006-FA07-4CD1-B08C-66CCA6E18C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133</c:v>
                </c:pt>
                <c:pt idx="3">
                  <c:v>129</c:v>
                </c:pt>
                <c:pt idx="6">
                  <c:v>127</c:v>
                </c:pt>
                <c:pt idx="9">
                  <c:v>159</c:v>
                </c:pt>
                <c:pt idx="12">
                  <c:v>240</c:v>
                </c:pt>
              </c:numCache>
            </c:numRef>
          </c:val>
          <c:extLst>
            <c:ext xmlns:c16="http://schemas.microsoft.com/office/drawing/2014/chart" uri="{C3380CC4-5D6E-409C-BE32-E72D297353CC}">
              <c16:uniqueId val="{00000007-FA07-4CD1-B08C-66CCA6E18C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3404</c:v>
                </c:pt>
                <c:pt idx="3">
                  <c:v>3227</c:v>
                </c:pt>
                <c:pt idx="6">
                  <c:v>3087</c:v>
                </c:pt>
                <c:pt idx="9">
                  <c:v>3015</c:v>
                </c:pt>
                <c:pt idx="12">
                  <c:v>2929</c:v>
                </c:pt>
              </c:numCache>
            </c:numRef>
          </c:val>
          <c:extLst>
            <c:ext xmlns:c16="http://schemas.microsoft.com/office/drawing/2014/chart" uri="{C3380CC4-5D6E-409C-BE32-E72D297353CC}">
              <c16:uniqueId val="{00000008-FA07-4CD1-B08C-66CCA6E18C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74</c:v>
                </c:pt>
                <c:pt idx="3">
                  <c:v>63</c:v>
                </c:pt>
                <c:pt idx="6">
                  <c:v>53</c:v>
                </c:pt>
                <c:pt idx="9">
                  <c:v>42</c:v>
                </c:pt>
                <c:pt idx="12">
                  <c:v>32</c:v>
                </c:pt>
              </c:numCache>
            </c:numRef>
          </c:val>
          <c:extLst>
            <c:ext xmlns:c16="http://schemas.microsoft.com/office/drawing/2014/chart" uri="{C3380CC4-5D6E-409C-BE32-E72D297353CC}">
              <c16:uniqueId val="{00000009-FA07-4CD1-B08C-66CCA6E18C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5065</c:v>
                </c:pt>
                <c:pt idx="3">
                  <c:v>4925</c:v>
                </c:pt>
                <c:pt idx="6">
                  <c:v>4809</c:v>
                </c:pt>
                <c:pt idx="9">
                  <c:v>4614</c:v>
                </c:pt>
                <c:pt idx="12">
                  <c:v>4333</c:v>
                </c:pt>
              </c:numCache>
            </c:numRef>
          </c:val>
          <c:extLst>
            <c:ext xmlns:c16="http://schemas.microsoft.com/office/drawing/2014/chart" uri="{C3380CC4-5D6E-409C-BE32-E72D297353CC}">
              <c16:uniqueId val="{0000000A-FA07-4CD1-B08C-66CCA6E18C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2685</c:v>
                </c:pt>
                <c:pt idx="2">
                  <c:v>#N/A</c:v>
                </c:pt>
                <c:pt idx="3">
                  <c:v>#N/A</c:v>
                </c:pt>
                <c:pt idx="4">
                  <c:v>2522</c:v>
                </c:pt>
                <c:pt idx="5">
                  <c:v>#N/A</c:v>
                </c:pt>
                <c:pt idx="6">
                  <c:v>#N/A</c:v>
                </c:pt>
                <c:pt idx="7">
                  <c:v>2233</c:v>
                </c:pt>
                <c:pt idx="8">
                  <c:v>#N/A</c:v>
                </c:pt>
                <c:pt idx="9">
                  <c:v>#N/A</c:v>
                </c:pt>
                <c:pt idx="10">
                  <c:v>1876</c:v>
                </c:pt>
                <c:pt idx="11">
                  <c:v>#N/A</c:v>
                </c:pt>
                <c:pt idx="12">
                  <c:v>#N/A</c:v>
                </c:pt>
                <c:pt idx="13">
                  <c:v>1531</c:v>
                </c:pt>
                <c:pt idx="14">
                  <c:v>#N/A</c:v>
                </c:pt>
              </c:numCache>
            </c:numRef>
          </c:val>
          <c:smooth val="0"/>
          <c:extLst>
            <c:ext xmlns:c16="http://schemas.microsoft.com/office/drawing/2014/chart" uri="{C3380CC4-5D6E-409C-BE32-E72D297353CC}">
              <c16:uniqueId val="{0000000B-FA07-4CD1-B08C-66CCA6E18C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1042</c:v>
                </c:pt>
                <c:pt idx="1">
                  <c:v>1015</c:v>
                </c:pt>
                <c:pt idx="2">
                  <c:v>1015</c:v>
                </c:pt>
              </c:numCache>
            </c:numRef>
          </c:val>
          <c:extLst>
            <c:ext xmlns:c16="http://schemas.microsoft.com/office/drawing/2014/chart" uri="{C3380CC4-5D6E-409C-BE32-E72D297353CC}">
              <c16:uniqueId val="{00000000-3793-409A-9BD3-8470C85DED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431</c:v>
                </c:pt>
                <c:pt idx="1">
                  <c:v>461</c:v>
                </c:pt>
                <c:pt idx="2">
                  <c:v>421</c:v>
                </c:pt>
              </c:numCache>
            </c:numRef>
          </c:val>
          <c:extLst>
            <c:ext xmlns:c16="http://schemas.microsoft.com/office/drawing/2014/chart" uri="{C3380CC4-5D6E-409C-BE32-E72D297353CC}">
              <c16:uniqueId val="{00000001-3793-409A-9BD3-8470C85DED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279</c:v>
                </c:pt>
                <c:pt idx="1">
                  <c:v>487</c:v>
                </c:pt>
                <c:pt idx="2">
                  <c:v>827</c:v>
                </c:pt>
              </c:numCache>
            </c:numRef>
          </c:val>
          <c:extLst>
            <c:ext xmlns:c16="http://schemas.microsoft.com/office/drawing/2014/chart" uri="{C3380CC4-5D6E-409C-BE32-E72D297353CC}">
              <c16:uniqueId val="{00000002-3793-409A-9BD3-8470C85DED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{066438FD-3E59-47FB-8F4A-E52292F65E51}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D1B-4415-BCCC-8E5A8D3664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{F598E5DF-7FCC-4C24-96F4-62DE9CA0795D}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1B-4415-BCCC-8E5A8D3664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{87857C31-86DC-4FFF-9041-C39F300A5A72}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1B-4415-BCCC-8E5A8D3664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{7F2F9994-E7C3-42BB-8AB7-EEC74EC24395}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1B-4415-BCCC-8E5A8D3664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{4FCEF271-007F-4C9B-BFF5-0A519E07A690}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1B-4415-BCCC-8E5A8D36644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{312546D7-FF60-4F7F-A986-BE57F46EB780}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D1B-4415-BCCC-8E5A8D36644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{ECBCD7F9-3B82-41C0-9CF8-CCF3C5124A6A}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D1B-4415-BCCC-8E5A8D36644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{3B4CD32B-A575-48A2-B431-51DF97B8902E}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D1B-4415-BCCC-8E5A8D36644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{C5B3309A-D467-4FE7-A2E7-AF4B975591C8}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D1B-4415-BCCC-8E5A8D3664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58.4</c:v>
                </c:pt>
                <c:pt idx="16">
                  <c:v>59.6</c:v>
                </c:pt>
                <c:pt idx="24">
                  <c:v>60.2</c:v>
                </c:pt>
                <c:pt idx="32">
                  <c:v>62.5</c:v>
                </c:pt>
              </c:numCache>
            </c:numRef>
          </c:xVal>
          <c:yVal>
            <c:numRef>
              <c:f>公会計指標分析・財政指標組合せ分析表!$BP$51:$DC$51</c:f>
              <c:numCache>
                <c:formatCode>#,##0.0;"▲ "#,##0.0</c:formatCode>
                <c:ptCount val="40"/>
                <c:pt idx="0">
                  <c:v>122.1</c:v>
                </c:pt>
                <c:pt idx="8">
                  <c:v>114.6</c:v>
                </c:pt>
                <c:pt idx="16">
                  <c:v>103.7</c:v>
                </c:pt>
                <c:pt idx="24">
                  <c:v>82</c:v>
                </c:pt>
                <c:pt idx="32">
                  <c:v>60.1</c:v>
                </c:pt>
              </c:numCache>
            </c:numRef>
          </c:yVal>
          <c:smooth val="0"/>
          <c:extLst>
            <c:ext xmlns:c16="http://schemas.microsoft.com/office/drawing/2014/chart" uri="{C3380CC4-5D6E-409C-BE32-E72D297353CC}">
              <c16:uniqueId val="{00000009-5D1B-4415-BCCC-8E5A8D3664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{C92F8F1E-F0E5-410B-970D-143C9BD314DC}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D1B-4415-BCCC-8E5A8D3664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{BE0F7348-E373-40B6-BE3F-2916862EE905}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1B-4415-BCCC-8E5A8D3664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{5D3D4FC7-B121-4E55-880B-5FA9C6F95067}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1B-4415-BCCC-8E5A8D3664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{A246BD01-3E75-4777-B478-86AB22B4994A}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1B-4415-BCCC-8E5A8D3664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{EE57EB66-DF42-45AB-9217-23F327604667}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1B-4415-BCCC-8E5A8D36644C}"/>
                </c:ext>
              </c:extLst>
            </c:dLbl>
            <c:dLbl>
              <c:idx val="8"/>
              <c:layout>
                <c:manualLayout>
                  <c:x val="-4.037188938199871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{0ADE0738-5EBE-42F4-B4E7-5E5061B3D7E6}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D1B-4415-BCCC-8E5A8D36644C}"/>
                </c:ext>
              </c:extLst>
            </c:dLbl>
            <c:dLbl>
              <c:idx val="16"/>
              <c:layout>
                <c:manualLayout>
                  <c:x val="-2.378906173780776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{7C47D380-1491-422B-9FD0-C81C4DBA6979}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D1B-4415-BCCC-8E5A8D36644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{83EE1943-3864-436B-87DB-98ADCC32C622}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D1B-4415-BCCC-8E5A8D36644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{31D3E449-9EE2-40B4-97F0-DEBFD5107BA0}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D1B-4415-BCCC-8E5A8D3664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61.5</c:v>
                </c:pt>
                <c:pt idx="32">
                  <c:v>61</c:v>
                </c:pt>
              </c:numCache>
            </c:numRef>
          </c:xVal>
          <c:yVal>
            <c:numRef>
              <c:f>公会計指標分析・財政指標組合せ分析表!$BP$55:$DC$55</c:f>
              <c:numCache>
                <c:formatCode>#,##0.0;"▲ "#,##0.0</c:formatCode>
                <c:ptCount val="40"/>
                <c:pt idx="0">
                  <c:v>23.4</c:v>
                </c:pt>
                <c:pt idx="8">
                  <c:v>7.6</c:v>
                </c:pt>
                <c:pt idx="16">
                  <c:v>3</c:v>
                </c:pt>
                <c:pt idx="24">
                  <c:v>0</c:v>
                </c:pt>
                <c:pt idx="32">
                  <c:v>0</c:v>
                </c:pt>
              </c:numCache>
            </c:numRef>
          </c:yVal>
          <c:smooth val="0"/>
          <c:extLst>
            <c:ext xmlns:c16="http://schemas.microsoft.com/office/drawing/2014/chart" uri="{C3380CC4-5D6E-409C-BE32-E72D297353CC}">
              <c16:uniqueId val="{00000013-5D1B-4415-BCCC-8E5A8D36644C}"/>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{6F4285AB-AB45-480F-89A2-3C50CFA00E86}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2D3-4010-B800-E6CCBDBB6A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{3DBBF321-4E27-400C-8BA0-E2A0FE61D4D6}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D3-4010-B800-E6CCBDBB6A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{50D216D8-C210-49CE-A4CB-4D16C4BD7A3D}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D3-4010-B800-E6CCBDBB6A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{231ABB2D-4A51-46F1-B617-195AAD2611D9}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D3-4010-B800-E6CCBDBB6A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{CF63B4EE-0F3E-409D-A5CE-F27DBCFA6471}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D3-4010-B800-E6CCBDBB6A9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{D7F2AE12-E67B-4F74-8CCF-359C761ADA3C}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2D3-4010-B800-E6CCBDBB6A9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{92A29EBB-672F-4F92-A4F9-B7E34F681F56}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2D3-4010-B800-E6CCBDBB6A9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{FC0E4847-F578-4D4C-9412-96B746F78085}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2D3-4010-B800-E6CCBDBB6A9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{85959F3A-237F-48CB-AFE9-8005B78C2567}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2D3-4010-B800-E6CCBDBB6A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14.8</c:v>
                </c:pt>
                <c:pt idx="16">
                  <c:v>15.7</c:v>
                </c:pt>
                <c:pt idx="24">
                  <c:v>16</c:v>
                </c:pt>
                <c:pt idx="32">
                  <c:v>15.3</c:v>
                </c:pt>
              </c:numCache>
            </c:numRef>
          </c:xVal>
          <c:yVal>
            <c:numRef>
              <c:f>公会計指標分析・財政指標組合せ分析表!$BP$73:$DC$73</c:f>
              <c:numCache>
                <c:formatCode>#,##0.0;"▲ "#,##0.0</c:formatCode>
                <c:ptCount val="40"/>
                <c:pt idx="0">
                  <c:v>122.1</c:v>
                </c:pt>
                <c:pt idx="8">
                  <c:v>114.6</c:v>
                </c:pt>
                <c:pt idx="16">
                  <c:v>103.7</c:v>
                </c:pt>
                <c:pt idx="24">
                  <c:v>82</c:v>
                </c:pt>
                <c:pt idx="32">
                  <c:v>60.1</c:v>
                </c:pt>
              </c:numCache>
            </c:numRef>
          </c:yVal>
          <c:smooth val="0"/>
          <c:extLst>
            <c:ext xmlns:c16="http://schemas.microsoft.com/office/drawing/2014/chart" uri="{C3380CC4-5D6E-409C-BE32-E72D297353CC}">
              <c16:uniqueId val="{00000009-F2D3-4010-B800-E6CCBDBB6A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{A0868F3D-C2A6-4862-B2F3-F067BF81BADF}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2D3-4010-B800-E6CCBDBB6A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{FD8C0A6D-E6BE-4297-BF22-B7829E4860EA}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D3-4010-B800-E6CCBDBB6A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{24CDB9A5-0A75-4302-BFA3-75215C8D971D}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D3-4010-B800-E6CCBDBB6A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{76444CE3-8159-4487-9073-F200B2790B53}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D3-4010-B800-E6CCBDBB6A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{D8EC1E3C-0E3E-4F42-9534-46C69BAFEA64}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D3-4010-B800-E6CCBDBB6A9C}"/>
                </c:ext>
              </c:extLst>
            </c:dLbl>
            <c:dLbl>
              <c:idx val="8"/>
              <c:layout>
                <c:manualLayout>
                  <c:x val="-2.5234563816980624E-2"/>
                  <c:y val="-5.403717497073443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{D8D47D4B-ADDB-447B-9360-031194907F16}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2D3-4010-B800-E6CCBDBB6A9C}"/>
                </c:ext>
              </c:extLst>
            </c:dLbl>
            <c:dLbl>
              <c:idx val="16"/>
              <c:layout>
                <c:manualLayout>
                  <c:x val="-3.8033770527205725E-2"/>
                  <c:y val="-7.079611920485345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{6F68797F-B836-4E52-BF59-2D600E31391A}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2D3-4010-B800-E6CCBDBB6A9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{46B48FBA-2AC3-413A-A137-1BC70A6E761F}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2D3-4010-B800-E6CCBDBB6A9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{E5B11018-725A-43FA-91AA-558E55AC1C6C}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2D3-4010-B800-E6CCBDBB6A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c:v>
                </c:pt>
                <c:pt idx="32">
                  <c:v>6.6</c:v>
                </c:pt>
              </c:numCache>
            </c:numRef>
          </c:xVal>
          <c:yVal>
            <c:numRef>
              <c:f>公会計指標分析・財政指標組合せ分析表!$BP$77:$DC$77</c:f>
              <c:numCache>
                <c:formatCode>#,##0.0;"▲ "#,##0.0</c:formatCode>
                <c:ptCount val="40"/>
                <c:pt idx="0">
                  <c:v>23.4</c:v>
                </c:pt>
                <c:pt idx="8">
                  <c:v>7.6</c:v>
                </c:pt>
                <c:pt idx="16">
                  <c:v>3</c:v>
                </c:pt>
                <c:pt idx="24">
                  <c:v>0</c:v>
                </c:pt>
                <c:pt idx="32">
                  <c:v>0</c:v>
                </c:pt>
              </c:numCache>
            </c:numRef>
          </c:yVal>
          <c:smooth val="0"/>
          <c:extLst>
            <c:ext xmlns:c16="http://schemas.microsoft.com/office/drawing/2014/chart" uri="{C3380CC4-5D6E-409C-BE32-E72D297353CC}">
              <c16:uniqueId val="{00000013-F2D3-4010-B800-E6CCBDBB6A9C}"/>
            </c:ext>
          </c:extLst>
        </c:ser>
        <c:dLbls>
          <c:showLegendKey val="0"/>
          <c:showVal val="1"/>
          <c:showCatName val="0"/>
          <c:showSerName val="0"/>
          <c:showPercent val="0"/>
          <c:showBubbleSize val="0"/>
        </c:dLbls>
        <c:axId val="84219776"/>
        <c:axId val="84234240"/>
      </c:scatterChart>
      <c:valAx>
        <c:axId val="84219776"/>
        <c:scaling>
          <c:orientation val="maxMin"/>
          <c:max val="1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年度からの大規模投資的事業</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明治百年通りにぎわい創出事業等</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に係る地方債元利償還がピーク期にあり</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高い水準で推移している</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令和６年度以降は上記事業の償還額は大きく減少する見込みである</a:t>
          </a:r>
          <a:r>
            <a:rPr kumimoji="1" lang="en-US" altLang="ja-JP" sz="1000">
              <a:latin typeface="ＭＳ ゴシック" pitchFamily="49" charset="-128"/>
              <a:ea typeface="ＭＳ ゴシック" pitchFamily="49" charset="-128"/>
            </a:rPr>
            <a:t>｡</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公営企業債の元利償還金に対する繰入金</a:t>
          </a:r>
        </a:p>
        <a:p>
          <a:r>
            <a:rPr kumimoji="1" lang="ja-JP" altLang="en-US" sz="1000">
              <a:latin typeface="ＭＳ ゴシック" pitchFamily="49" charset="-128"/>
              <a:ea typeface="ＭＳ ゴシック" pitchFamily="49" charset="-128"/>
            </a:rPr>
            <a:t>　小坂町水道事業会計において</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統合簡水事業に係る元利償還金の基準内繰入が続いており</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令和４年度以降は減少していく見込みである</a:t>
          </a:r>
          <a:r>
            <a:rPr kumimoji="1" lang="en-US" altLang="ja-JP" sz="1000">
              <a:latin typeface="ＭＳ ゴシック" pitchFamily="49" charset="-128"/>
              <a:ea typeface="ＭＳ ゴシック" pitchFamily="49" charset="-128"/>
            </a:rPr>
            <a:t>｡</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算入公債費等</a:t>
          </a:r>
        </a:p>
        <a:p>
          <a:r>
            <a:rPr kumimoji="1" lang="ja-JP" altLang="en-US" sz="1000">
              <a:latin typeface="ＭＳ ゴシック" pitchFamily="49" charset="-128"/>
              <a:ea typeface="ＭＳ ゴシック" pitchFamily="49" charset="-128"/>
            </a:rPr>
            <a:t>　大規模投資的事業に充当した地方債の多くは</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過疎対策事業債であり</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これらの償還が終了するまでは算入公債費も同水準が続く見込みである</a:t>
          </a:r>
          <a:r>
            <a:rPr kumimoji="1" lang="en-US" altLang="ja-JP" sz="1000">
              <a:latin typeface="ＭＳ ゴシック" pitchFamily="49" charset="-128"/>
              <a:ea typeface="ＭＳ ゴシック" pitchFamily="49" charset="-128"/>
            </a:rPr>
            <a:t>｡</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元利償還のピーク期にあることから</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実質公債費比率の高水準が続いているが</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今後は減少していく見込みであり</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財政の健全性を維持するためにも借入と償還のバランスに留意し</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計画的な事業執行を図っていく</a:t>
          </a:r>
          <a:r>
            <a:rPr kumimoji="1" lang="en-US" altLang="ja-JP" sz="1000">
              <a:latin typeface="ＭＳ ゴシック" pitchFamily="49" charset="-128"/>
              <a:ea typeface="ＭＳ ゴシック" pitchFamily="49" charset="-128"/>
            </a:rPr>
            <a:t>｡</a:t>
          </a:r>
        </a:p>
        <a:p>
          <a:endParaRPr kumimoji="1" lang="ja-JP" altLang="en-US" sz="10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満期一括償還の地方債を発行していないため</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減債基金残高と減債基金積立相当額に該当する数値はなし</a:t>
          </a:r>
          <a:r>
            <a:rPr kumimoji="1" lang="en-US" altLang="ja-JP" sz="1000">
              <a:latin typeface="ＭＳ ゴシック" pitchFamily="49" charset="-128"/>
              <a:ea typeface="ＭＳ ゴシック" pitchFamily="49" charset="-128"/>
            </a:rPr>
            <a:t>｡</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○一般会計等に係る地方債残高</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年度にかけて実施した大規模な投資的事業</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明治百年通りにぎわい創出事業等</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に係る元利償還のピーク期にあり</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地方債残高は減少傾向にある</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令和元年度から着手した十和田湖和井内エリア整備事業の財源として地方債借入が続いているが</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償還額が大きいことから地方債残高は減少している</a:t>
          </a:r>
          <a:r>
            <a:rPr kumimoji="1" lang="en-US" altLang="ja-JP" sz="1050">
              <a:latin typeface="ＭＳ ゴシック" pitchFamily="49" charset="-128"/>
              <a:ea typeface="ＭＳ ゴシック" pitchFamily="49" charset="-128"/>
            </a:rPr>
            <a:t>｡</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公営企業債等繰入見込額</a:t>
          </a:r>
        </a:p>
        <a:p>
          <a:r>
            <a:rPr kumimoji="1" lang="ja-JP" altLang="en-US" sz="1050">
              <a:latin typeface="ＭＳ ゴシック" pitchFamily="49" charset="-128"/>
              <a:ea typeface="ＭＳ ゴシック" pitchFamily="49" charset="-128"/>
            </a:rPr>
            <a:t>　水道事業会計及び下水道事業特別会計における投資的事業が減少傾向にあることから</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基準内繰入等の額も減少傾向にある</a:t>
          </a:r>
          <a:r>
            <a:rPr kumimoji="1" lang="en-US" altLang="ja-JP" sz="1050">
              <a:latin typeface="ＭＳ ゴシック" pitchFamily="49" charset="-128"/>
              <a:ea typeface="ＭＳ ゴシック" pitchFamily="49" charset="-128"/>
            </a:rPr>
            <a:t>｡</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組合等負担等見込額</a:t>
          </a:r>
        </a:p>
        <a:p>
          <a:r>
            <a:rPr kumimoji="1" lang="ja-JP" altLang="en-US" sz="1050">
              <a:latin typeface="ＭＳ ゴシック" pitchFamily="49" charset="-128"/>
              <a:ea typeface="ＭＳ ゴシック" pitchFamily="49" charset="-128"/>
            </a:rPr>
            <a:t>　鹿角広域行政組合における投資的事業の地方債償還に係る繰入額により増加する見込みである</a:t>
          </a:r>
          <a:r>
            <a:rPr kumimoji="1" lang="en-US" altLang="ja-JP" sz="1050">
              <a:latin typeface="ＭＳ ゴシック" pitchFamily="49" charset="-128"/>
              <a:ea typeface="ＭＳ ゴシック" pitchFamily="49" charset="-128"/>
            </a:rPr>
            <a:t>｡</a:t>
          </a:r>
        </a:p>
        <a:p>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地方債の発行や公営企業繰入見込額の動向に充分注視し</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町税や地方交付税の変動に対応し</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安定的な財政運営を堅持していくため</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継続して基金の積み増しを行っていく</a:t>
          </a:r>
          <a:r>
            <a:rPr kumimoji="1" lang="en-US" altLang="ja-JP" sz="1050">
              <a:latin typeface="ＭＳ ゴシック" pitchFamily="49" charset="-128"/>
              <a:ea typeface="ＭＳ ゴシック" pitchFamily="49" charset="-128"/>
            </a:rPr>
            <a:t>｡</a:t>
          </a:r>
        </a:p>
        <a:p>
          <a:endParaRPr kumimoji="1" lang="ja-JP" altLang="en-US" sz="10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秋田県小坂町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歳計剰余金の処分等により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財政調整基金をはじめ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百万円の積立額となった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財政調整や地方債への充当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学校設備の改修などのために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公債費や公共施設の維持補修･改修経費の増加が見込まれ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各基金を取り崩しての財政運営が必要となることから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経常経費の一層の削減が必要であり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歳計剰余金が発生する年度においては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その他特定目的基金を含め積み増しを行っていく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①公共施設等総合管理基金：公共施設の長寿命化のための維持補修や改修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除却費に充当する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②未来創生基金：第６次小坂町総合計画の基本理念に基づいたまちづくり事業の推進に役立てる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ふるさと納税寄附金も本基金へ積み立てている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③康楽館運営基金：康楽館を後世に保存し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多目的な利用により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地域の活性化に役立てる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④中小企業従業員退職金等共済基金：中小企業従業員退職金等共済制度</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⑤新総合教育エリア振興基金：小坂町新総合教育エリア構想に基づき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小･中･高の連携を図るとともに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地域振興に繋がる事業に役立てる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①今後の公共施設管理に備え積み立てを行った。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②ふるさと納税寄附による積み立てを行った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④退職給付のため取り崩しを行った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⑤学校設備改修のため取り崩しを行った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目標としていた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億円の積み立てができたが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今後想定される改修や除却経費を考慮し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歳計剰余金が発生した年度においては積み増しを行っていく</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十和田湖和井内エリア整備事業や公共施設等総合管理計画改定などの各種計画策定業務などの財源調整のため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法人税割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の増収などにより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歳計剰余金の処分等により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当町基幹産業の一つである非鉄金属製錬業からの法人町民税が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町税歳入全体の割合として大きいため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法人町民税の動向が基準財政収入額に与える影響が大きい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普通交付税交付額が年度間において大きく変動すること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災害等不測の事態に対応し安定的な財政運営を堅持していくために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標準財政規模の３分の１程度の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億円を維持できるよう考えている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地方債の定期償還及び繰上償還のため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大規模投資的事業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明治百年通りにぎわい創出事業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十和田湖和井内エリア整備事業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に係る財源の多くは地方債であり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公債費が高い水準で推移している状況にある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当面は公債費負担の軽減を図るため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大規模投資的事業に充当した地方債の普通交付税算入外相当額を取り崩していく予定である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D0D35AA-D78A-4E9A-B580-93D702C567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C0F55B7-D2BF-4C85-8E69-A41878693F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66C4C18-1492-4549-B184-8CC99AF5086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868453F-E940-4D41-BC7A-C9F73DBF4BA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805D4F8-CF02-416F-9C9F-E3439D139FD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9D0BE50-DA8C-4B51-8467-D1591E7F30E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40330D4-3FFE-4E4A-A401-254565F8371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487A741-9156-4911-B2A9-0E95E7C15A9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8CDB93C-D4B1-4167-85A6-037C158D0B7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8C894EF-F5E8-4DD2-8677-69DD0A0F2C9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8BE5073-58BC-42BC-84EA-F52F919B3F7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E0B9886-7214-469F-B34A-3B7E10F4F2C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4,756
201.70
5,377,033
5,244,339
107,969
2,996,484
4,333,373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AA68A7E-28C9-4854-A118-5AADFB4EF3E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7F7FE28-D6A8-446D-B22A-A232E32C88D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9FC7D12-A6C9-43EF-8AF5-A0314D8CC72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2E9DDBB-A72F-4FA4-8B20-6F264EF3043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A095EA9-BA9B-4F10-B057-40ED8F4CEB1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AEAF75C-BCC4-4539-AE2B-937A01F146D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D6B1B04-1503-417B-B479-009D1928E74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86AAABB-FDD0-4455-8B39-C0E101D6F9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3EB4767-3CC3-4DB9-BCD8-AE0EDC8C1CE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092ACA5-E3BC-49B7-8FFD-1DE9262B302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3F9F7E0-F0A8-494A-95DD-81A1CF18EB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DE19FA4-961C-44EE-86D9-892131E6253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D458227-F5C1-4A14-808B-865E991AE9B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BCA1C5D-6B12-40D6-A756-90A1EE46E8D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BB85B2F-996E-44C7-A8BB-9CD47D8D622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9454D17-F6FD-40DB-9A8F-560CEC4EAA0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25650E9-6199-4D51-AE1D-AAF6CF1F083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9B38F3F-1B26-4B73-A432-7BC838E2D34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46CFA65-7B9B-474A-B3AF-97B5CAE77ED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50A1400-3DB2-40AC-ACA9-3D4F15ECF06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053E7E6-BC7C-4A11-A2A6-CD90B6AFD51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B43C7CF-8C75-4D34-929D-046312690F1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A0B9EDA-AACE-41B8-B43F-082FAF04A33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EB3BF17-01A6-447C-B643-80129C4F270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A95F045-35A3-45ED-A553-2AC98C3DB35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7F2F26F-E9F8-4B04-AECD-6CE755971B5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935A3BF-D6DB-44B2-A086-207D63BAF04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E593C29-B65D-4C2D-A3CB-6E0E2E0E82B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BB8B8E3-2747-4DC5-96A1-A0ECD9E26C6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B6660B9-0AEC-4397-9A71-D0E35B3BA65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FE704B7-09F3-4607-BAE4-EDF0C1C99FF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188899F-1557-49AD-AB6A-73CE744C1B6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13B79A5-57EE-452A-A9B1-67F2651A49E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721592A-593A-4441-AD82-1BECF75E8D6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A52B66E-2F66-4F52-9094-82C69F27DF9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有形固定資産減価償却率は</a:t>
          </a:r>
          <a:r>
            <a:rPr kumimoji="1" lang="en-US" altLang="ja-JP" sz="900">
              <a:solidFill>
                <a:schemeClr val="dk1"/>
              </a:solidFill>
              <a:effectLst/>
              <a:latin typeface="+mn-lt"/>
              <a:ea typeface="+mn-ea"/>
              <a:cs typeface="+mn-cs"/>
            </a:rPr>
            <a:t>62.5</a:t>
          </a:r>
          <a:r>
            <a:rPr kumimoji="1" lang="ja-JP" altLang="ja-JP" sz="900">
              <a:solidFill>
                <a:schemeClr val="dk1"/>
              </a:solidFill>
              <a:effectLst/>
              <a:latin typeface="+mn-lt"/>
              <a:ea typeface="+mn-ea"/>
              <a:cs typeface="+mn-cs"/>
            </a:rPr>
            <a:t>％であり</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類似団体平均を</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％上回っている</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道路などのインフラ資産減価償却率は</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％台となっているが</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建物などの事業用資産減価償却率は</a:t>
          </a:r>
          <a:r>
            <a:rPr kumimoji="1" lang="en-US" altLang="ja-JP" sz="900">
              <a:solidFill>
                <a:schemeClr val="dk1"/>
              </a:solidFill>
              <a:effectLst/>
              <a:latin typeface="+mn-lt"/>
              <a:ea typeface="+mn-ea"/>
              <a:cs typeface="+mn-cs"/>
            </a:rPr>
            <a:t>60</a:t>
          </a:r>
          <a:r>
            <a:rPr kumimoji="1" lang="ja-JP" altLang="ja-JP" sz="900">
              <a:solidFill>
                <a:schemeClr val="dk1"/>
              </a:solidFill>
              <a:effectLst/>
              <a:latin typeface="+mn-lt"/>
              <a:ea typeface="+mn-ea"/>
              <a:cs typeface="+mn-cs"/>
            </a:rPr>
            <a:t>％を超えている</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定期的な更新を行っている道路等と比べ</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公共施設などの更新や長寿命化については</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多額の費用が必要であることから</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耐用年数に近づいている施設が多い傾向にある</a:t>
          </a:r>
          <a:r>
            <a:rPr kumimoji="1" lang="en-US"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今後は</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小坂町公共施設等総合管理計画並びに個別施設計画に基づいた除却・統廃合により資産更新費用の削減を図るほか</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公共施設等総合管理基金の積み増しを行い</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計画的な老朽化対策に取り組んでいく</a:t>
          </a:r>
          <a:r>
            <a:rPr kumimoji="1" lang="en-US" altLang="ja-JP" sz="900">
              <a:solidFill>
                <a:schemeClr val="dk1"/>
              </a:solidFill>
              <a:effectLst/>
              <a:latin typeface="+mn-lt"/>
              <a:ea typeface="+mn-ea"/>
              <a:cs typeface="+mn-cs"/>
            </a:rPr>
            <a:t>｡</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65327A8-42A6-4C9B-8D6B-4B6CDB13083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5444CD7-6C68-49D4-8259-BF398DED408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30FF305-020A-4DDE-BF2C-6264487729B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17DECCF-FFF7-45BC-BB4E-E7D0FAF5EC8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3EF9C469-1325-4407-99AD-5A89D8FD426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DCCC7547-FEDF-4F0E-AC59-4790D1E7C93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953AD96A-CEFF-4562-A065-CC9AF3163DA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E01A8D44-4A25-44E0-A2AE-6A277942526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DE60993B-5A24-4656-8EEA-1340E72B00C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FD4DBD5F-AF3C-4C00-8282-55655AEACCD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9DEEB13B-FDEC-4913-A815-E8CD12E15E4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DFA88147-B0A3-4CD3-B241-AF7DA9AB5C4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7BAFBBCA-9E22-4057-8C2F-8CD20A53785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93FD08F-54B9-42CF-8964-FAA17C4BC2E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4E301746-95C5-4BF6-A019-4B0C3D1F134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DD21711-D5FE-4AE8-9F14-E72158BB90F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264050-05DA-48DA-B7CC-9B3F14AAA37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16BB2F42-A4DC-4460-898E-498521E0D2C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a:extLst>
            <a:ext uri="{FF2B5EF4-FFF2-40B4-BE49-F238E27FC236}">
              <a16:creationId xmlns:a16="http://schemas.microsoft.com/office/drawing/2014/main" id="{A0E4DC57-B440-43EB-A2FE-BCA561951EF3}"/>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a:extLst>
            <a:ext uri="{FF2B5EF4-FFF2-40B4-BE49-F238E27FC236}">
              <a16:creationId xmlns:a16="http://schemas.microsoft.com/office/drawing/2014/main" id="{E1ED135E-7914-44D3-9899-9053F8C3705D}"/>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a:extLst>
            <a:ext uri="{FF2B5EF4-FFF2-40B4-BE49-F238E27FC236}">
              <a16:creationId xmlns:a16="http://schemas.microsoft.com/office/drawing/2014/main" id="{87DAE4A9-4BC2-4829-AA05-AEC5F98C16A3}"/>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43DE3628-B5E5-4DD6-8EBA-8CE60CB45AD9}"/>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365C9D67-8E83-4E51-B23A-E2F48BB56A2D}"/>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64E37F25-DEA0-4E28-B4E5-57E25FE5E3E4}"/>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3B979CFF-81E3-4418-988F-74201E9246FA}"/>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A0FE31A8-2F6D-4B34-B235-372775A74237}"/>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14242</xdr:rowOff>
    </xdr:from>
    <xdr:to>
      <xdr:col>15</xdr:col>
      <xdr:colOff>187325</xdr:colOff>
      <xdr:row>30</xdr:row>
      <xdr:rowOff>115842</xdr:rowOff>
    </xdr:to>
    <xdr:sp macro="" textlink="">
      <xdr:nvSpPr>
        <xdr:cNvPr id="75" name="フローチャート: 判断 74">
          <a:extLst>
            <a:ext uri="{FF2B5EF4-FFF2-40B4-BE49-F238E27FC236}">
              <a16:creationId xmlns:a16="http://schemas.microsoft.com/office/drawing/2014/main" id="{74274B13-F2C0-48F3-9DF5-2C83B2FE6E0A}"/>
            </a:ext>
          </a:extLst>
        </xdr:cNvPr>
        <xdr:cNvSpPr/>
      </xdr:nvSpPr>
      <xdr:spPr>
        <a:xfrm>
          <a:off x="32385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17326</xdr:rowOff>
    </xdr:from>
    <xdr:to>
      <xdr:col>11</xdr:col>
      <xdr:colOff>187325</xdr:colOff>
      <xdr:row>30</xdr:row>
      <xdr:rowOff>118926</xdr:rowOff>
    </xdr:to>
    <xdr:sp macro="" textlink="">
      <xdr:nvSpPr>
        <xdr:cNvPr id="76" name="フローチャート: 判断 75">
          <a:extLst>
            <a:ext uri="{FF2B5EF4-FFF2-40B4-BE49-F238E27FC236}">
              <a16:creationId xmlns:a16="http://schemas.microsoft.com/office/drawing/2014/main" id="{122AD450-40AE-470F-AE38-B90F14EBDB4B}"/>
            </a:ext>
          </a:extLst>
        </xdr:cNvPr>
        <xdr:cNvSpPr/>
      </xdr:nvSpPr>
      <xdr:spPr>
        <a:xfrm>
          <a:off x="2476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59236</xdr:rowOff>
    </xdr:from>
    <xdr:to>
      <xdr:col>7</xdr:col>
      <xdr:colOff>187325</xdr:colOff>
      <xdr:row>29</xdr:row>
      <xdr:rowOff>160836</xdr:rowOff>
    </xdr:to>
    <xdr:sp macro="" textlink="">
      <xdr:nvSpPr>
        <xdr:cNvPr id="77" name="フローチャート: 判断 76">
          <a:extLst>
            <a:ext uri="{FF2B5EF4-FFF2-40B4-BE49-F238E27FC236}">
              <a16:creationId xmlns:a16="http://schemas.microsoft.com/office/drawing/2014/main" id="{42A35187-2C27-4A9D-8BAB-611DC0C6D0E8}"/>
            </a:ext>
          </a:extLst>
        </xdr:cNvPr>
        <xdr:cNvSpPr/>
      </xdr:nvSpPr>
      <xdr:spPr>
        <a:xfrm>
          <a:off x="1714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BB3C895-8D3C-4412-BEC7-928E1E822DD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D37E997-D7D6-4652-A6F2-8425A25C867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0A01BAB-959A-44E8-B29B-93BD8CBFB14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899833C-739D-4C1B-91E4-2817ECC3BE5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CE68A67-4B5C-4C7C-842C-6454EAEDCA9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161018</xdr:rowOff>
    </xdr:from>
    <xdr:to>
      <xdr:col>23</xdr:col>
      <xdr:colOff>136525</xdr:colOff>
      <xdr:row>30</xdr:row>
      <xdr:rowOff>91168</xdr:rowOff>
    </xdr:to>
    <xdr:sp macro="" textlink="">
      <xdr:nvSpPr>
        <xdr:cNvPr id="83" name="楕円 82">
          <a:extLst>
            <a:ext uri="{FF2B5EF4-FFF2-40B4-BE49-F238E27FC236}">
              <a16:creationId xmlns:a16="http://schemas.microsoft.com/office/drawing/2014/main" id="{5D8A8407-59D3-4328-9C68-ADFAE9B779A2}"/>
            </a:ext>
          </a:extLst>
        </xdr:cNvPr>
        <xdr:cNvSpPr/>
      </xdr:nvSpPr>
      <xdr:spPr>
        <a:xfrm>
          <a:off x="47117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139445</xdr:rowOff>
    </xdr:from>
    <xdr:ext cx="405111" cy="259045"/>
    <xdr:sp macro="" textlink="">
      <xdr:nvSpPr>
        <xdr:cNvPr id="84" name="有形固定資産減価償却率該当値テキスト">
          <a:extLst>
            <a:ext uri="{FF2B5EF4-FFF2-40B4-BE49-F238E27FC236}">
              <a16:creationId xmlns:a16="http://schemas.microsoft.com/office/drawing/2014/main" id="{96C7105C-1EDA-4DBC-9FDE-8CDED50085FF}"/>
            </a:ext>
          </a:extLst>
        </xdr:cNvPr>
        <xdr:cNvSpPr txBox="1"/>
      </xdr:nvSpPr>
      <xdr:spPr>
        <a:xfrm>
          <a:off x="4813300"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85" name="楕円 84">
          <a:extLst>
            <a:ext uri="{FF2B5EF4-FFF2-40B4-BE49-F238E27FC236}">
              <a16:creationId xmlns:a16="http://schemas.microsoft.com/office/drawing/2014/main" id="{332885AE-C7A0-435F-82A7-32FF78CF82B5}"/>
            </a:ext>
          </a:extLst>
        </xdr:cNvPr>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140879</xdr:rowOff>
    </xdr:from>
    <xdr:to>
      <xdr:col>23</xdr:col>
      <xdr:colOff>85725</xdr:colOff>
      <xdr:row>30</xdr:row>
      <xdr:rowOff>40368</xdr:rowOff>
    </xdr:to>
    <xdr:cxnSp macro="">
      <xdr:nvCxnSpPr>
        <xdr:cNvPr id="86" name="直線コネクタ 85">
          <a:extLst>
            <a:ext uri="{FF2B5EF4-FFF2-40B4-BE49-F238E27FC236}">
              <a16:creationId xmlns:a16="http://schemas.microsoft.com/office/drawing/2014/main" id="{ABB76550-0A66-4E22-BD2A-367A7C8C2730}"/>
            </a:ext>
          </a:extLst>
        </xdr:cNvPr>
        <xdr:cNvCxnSpPr/>
      </xdr:nvCxnSpPr>
      <xdr:spPr>
        <a:xfrm>
          <a:off x="4051300" y="5884454"/>
          <a:ext cx="7112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71574</xdr:rowOff>
    </xdr:from>
    <xdr:to>
      <xdr:col>15</xdr:col>
      <xdr:colOff>187325</xdr:colOff>
      <xdr:row>30</xdr:row>
      <xdr:rowOff>1724</xdr:rowOff>
    </xdr:to>
    <xdr:sp macro="" textlink="">
      <xdr:nvSpPr>
        <xdr:cNvPr id="87" name="楕円 86">
          <a:extLst>
            <a:ext uri="{FF2B5EF4-FFF2-40B4-BE49-F238E27FC236}">
              <a16:creationId xmlns:a16="http://schemas.microsoft.com/office/drawing/2014/main" id="{08245664-05B0-490B-BF59-3E2DB9BFFE52}"/>
            </a:ext>
          </a:extLst>
        </xdr:cNvPr>
        <xdr:cNvSpPr/>
      </xdr:nvSpPr>
      <xdr:spPr>
        <a:xfrm>
          <a:off x="3238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122374</xdr:rowOff>
    </xdr:from>
    <xdr:to>
      <xdr:col>19</xdr:col>
      <xdr:colOff>136525</xdr:colOff>
      <xdr:row>29</xdr:row>
      <xdr:rowOff>140879</xdr:rowOff>
    </xdr:to>
    <xdr:cxnSp macro="">
      <xdr:nvCxnSpPr>
        <xdr:cNvPr id="88" name="直線コネクタ 87">
          <a:extLst>
            <a:ext uri="{FF2B5EF4-FFF2-40B4-BE49-F238E27FC236}">
              <a16:creationId xmlns:a16="http://schemas.microsoft.com/office/drawing/2014/main" id="{22A240EF-EBE6-44A0-88D1-2A3940600ED3}"/>
            </a:ext>
          </a:extLst>
        </xdr:cNvPr>
        <xdr:cNvCxnSpPr/>
      </xdr:nvCxnSpPr>
      <xdr:spPr>
        <a:xfrm>
          <a:off x="3289300" y="5865949"/>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34562</xdr:rowOff>
    </xdr:from>
    <xdr:to>
      <xdr:col>11</xdr:col>
      <xdr:colOff>187325</xdr:colOff>
      <xdr:row>29</xdr:row>
      <xdr:rowOff>136162</xdr:rowOff>
    </xdr:to>
    <xdr:sp macro="" textlink="">
      <xdr:nvSpPr>
        <xdr:cNvPr id="89" name="楕円 88">
          <a:extLst>
            <a:ext uri="{FF2B5EF4-FFF2-40B4-BE49-F238E27FC236}">
              <a16:creationId xmlns:a16="http://schemas.microsoft.com/office/drawing/2014/main" id="{4BADBC4B-642D-465D-B830-F10AE4E67AB9}"/>
            </a:ext>
          </a:extLst>
        </xdr:cNvPr>
        <xdr:cNvSpPr/>
      </xdr:nvSpPr>
      <xdr:spPr>
        <a:xfrm>
          <a:off x="2476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85362</xdr:rowOff>
    </xdr:from>
    <xdr:to>
      <xdr:col>15</xdr:col>
      <xdr:colOff>136525</xdr:colOff>
      <xdr:row>29</xdr:row>
      <xdr:rowOff>122374</xdr:rowOff>
    </xdr:to>
    <xdr:cxnSp macro="">
      <xdr:nvCxnSpPr>
        <xdr:cNvPr id="90" name="直線コネクタ 89">
          <a:extLst>
            <a:ext uri="{FF2B5EF4-FFF2-40B4-BE49-F238E27FC236}">
              <a16:creationId xmlns:a16="http://schemas.microsoft.com/office/drawing/2014/main" id="{5E8596F8-E983-4314-8AA9-8051B6E3F1F5}"/>
            </a:ext>
          </a:extLst>
        </xdr:cNvPr>
        <xdr:cNvCxnSpPr/>
      </xdr:nvCxnSpPr>
      <xdr:spPr>
        <a:xfrm>
          <a:off x="2527300" y="582893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165917</xdr:rowOff>
    </xdr:from>
    <xdr:to>
      <xdr:col>7</xdr:col>
      <xdr:colOff>187325</xdr:colOff>
      <xdr:row>29</xdr:row>
      <xdr:rowOff>96067</xdr:rowOff>
    </xdr:to>
    <xdr:sp macro="" textlink="">
      <xdr:nvSpPr>
        <xdr:cNvPr id="91" name="楕円 90">
          <a:extLst>
            <a:ext uri="{FF2B5EF4-FFF2-40B4-BE49-F238E27FC236}">
              <a16:creationId xmlns:a16="http://schemas.microsoft.com/office/drawing/2014/main" id="{7CDCD3DA-7A7F-4436-A629-8A8B1AB89599}"/>
            </a:ext>
          </a:extLst>
        </xdr:cNvPr>
        <xdr:cNvSpPr/>
      </xdr:nvSpPr>
      <xdr:spPr>
        <a:xfrm>
          <a:off x="17145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45267</xdr:rowOff>
    </xdr:from>
    <xdr:to>
      <xdr:col>11</xdr:col>
      <xdr:colOff>136525</xdr:colOff>
      <xdr:row>29</xdr:row>
      <xdr:rowOff>85362</xdr:rowOff>
    </xdr:to>
    <xdr:cxnSp macro="">
      <xdr:nvCxnSpPr>
        <xdr:cNvPr id="92" name="直線コネクタ 91">
          <a:extLst>
            <a:ext uri="{FF2B5EF4-FFF2-40B4-BE49-F238E27FC236}">
              <a16:creationId xmlns:a16="http://schemas.microsoft.com/office/drawing/2014/main" id="{9E889C62-5075-4396-B499-92287A3C8F77}"/>
            </a:ext>
          </a:extLst>
        </xdr:cNvPr>
        <xdr:cNvCxnSpPr/>
      </xdr:nvCxnSpPr>
      <xdr:spPr>
        <a:xfrm>
          <a:off x="1765300" y="5788842"/>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a:extLst>
            <a:ext uri="{FF2B5EF4-FFF2-40B4-BE49-F238E27FC236}">
              <a16:creationId xmlns:a16="http://schemas.microsoft.com/office/drawing/2014/main" id="{3888679B-52C6-4DB8-B03B-598D2750B5C6}"/>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106969</xdr:rowOff>
    </xdr:from>
    <xdr:ext cx="405111" cy="259045"/>
    <xdr:sp macro="" textlink="">
      <xdr:nvSpPr>
        <xdr:cNvPr id="94" name="n_2aveValue有形固定資産減価償却率">
          <a:extLst>
            <a:ext uri="{FF2B5EF4-FFF2-40B4-BE49-F238E27FC236}">
              <a16:creationId xmlns:a16="http://schemas.microsoft.com/office/drawing/2014/main" id="{5700988B-2158-4997-9929-FF0B53EB8E57}"/>
            </a:ext>
          </a:extLst>
        </xdr:cNvPr>
        <xdr:cNvSpPr txBox="1"/>
      </xdr:nvSpPr>
      <xdr:spPr>
        <a:xfrm>
          <a:off x="3086744" y="602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110053</xdr:rowOff>
    </xdr:from>
    <xdr:ext cx="405111" cy="259045"/>
    <xdr:sp macro="" textlink="">
      <xdr:nvSpPr>
        <xdr:cNvPr id="95" name="n_3aveValue有形固定資産減価償却率">
          <a:extLst>
            <a:ext uri="{FF2B5EF4-FFF2-40B4-BE49-F238E27FC236}">
              <a16:creationId xmlns:a16="http://schemas.microsoft.com/office/drawing/2014/main" id="{59B7334A-6DE7-4E49-9091-50397DC3831E}"/>
            </a:ext>
          </a:extLst>
        </xdr:cNvPr>
        <xdr:cNvSpPr txBox="1"/>
      </xdr:nvSpPr>
      <xdr:spPr>
        <a:xfrm>
          <a:off x="2324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151963</xdr:rowOff>
    </xdr:from>
    <xdr:ext cx="405111" cy="259045"/>
    <xdr:sp macro="" textlink="">
      <xdr:nvSpPr>
        <xdr:cNvPr id="96" name="n_4aveValue有形固定資産減価償却率">
          <a:extLst>
            <a:ext uri="{FF2B5EF4-FFF2-40B4-BE49-F238E27FC236}">
              <a16:creationId xmlns:a16="http://schemas.microsoft.com/office/drawing/2014/main" id="{5F97AC8F-2541-4AC7-B052-E80BE06D15BE}"/>
            </a:ext>
          </a:extLst>
        </xdr:cNvPr>
        <xdr:cNvSpPr txBox="1"/>
      </xdr:nvSpPr>
      <xdr:spPr>
        <a:xfrm>
          <a:off x="1562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97" name="n_1mainValue有形固定資産減価償却率">
          <a:extLst>
            <a:ext uri="{FF2B5EF4-FFF2-40B4-BE49-F238E27FC236}">
              <a16:creationId xmlns:a16="http://schemas.microsoft.com/office/drawing/2014/main" id="{924ADCD8-90AA-44A9-B37F-F15B771E4944}"/>
            </a:ext>
          </a:extLst>
        </xdr:cNvPr>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8" name="n_2mainValue有形固定資産減価償却率">
          <a:extLst>
            <a:ext uri="{FF2B5EF4-FFF2-40B4-BE49-F238E27FC236}">
              <a16:creationId xmlns:a16="http://schemas.microsoft.com/office/drawing/2014/main" id="{DB18B38D-A702-4CA4-966D-84EDF814E598}"/>
            </a:ext>
          </a:extLst>
        </xdr:cNvPr>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152689</xdr:rowOff>
    </xdr:from>
    <xdr:ext cx="405111" cy="259045"/>
    <xdr:sp macro="" textlink="">
      <xdr:nvSpPr>
        <xdr:cNvPr id="99" name="n_3mainValue有形固定資産減価償却率">
          <a:extLst>
            <a:ext uri="{FF2B5EF4-FFF2-40B4-BE49-F238E27FC236}">
              <a16:creationId xmlns:a16="http://schemas.microsoft.com/office/drawing/2014/main" id="{202F82B6-A2C0-4A4E-9DDD-7DEE80D6E2EF}"/>
            </a:ext>
          </a:extLst>
        </xdr:cNvPr>
        <xdr:cNvSpPr txBox="1"/>
      </xdr:nvSpPr>
      <xdr:spPr>
        <a:xfrm>
          <a:off x="2324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112594</xdr:rowOff>
    </xdr:from>
    <xdr:ext cx="405111" cy="259045"/>
    <xdr:sp macro="" textlink="">
      <xdr:nvSpPr>
        <xdr:cNvPr id="100" name="n_4mainValue有形固定資産減価償却率">
          <a:extLst>
            <a:ext uri="{FF2B5EF4-FFF2-40B4-BE49-F238E27FC236}">
              <a16:creationId xmlns:a16="http://schemas.microsoft.com/office/drawing/2014/main" id="{9A1A9E7E-A1F1-4940-8A90-6805425884B8}"/>
            </a:ext>
          </a:extLst>
        </xdr:cNvPr>
        <xdr:cNvSpPr txBox="1"/>
      </xdr:nvSpPr>
      <xdr:spPr>
        <a:xfrm>
          <a:off x="1562744" y="551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DC56B9B7-29E5-4843-8F2A-D8B10BF9CB5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63350E68-FE1D-4957-A4F7-867EA3BA87A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9CB75F52-5EF8-4B63-8C80-97C41EC355A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9824EFF8-A711-4547-8085-CB8501FDEE5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2A78DBF-AC03-4C3D-8598-DD6F37EB334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AF06FD91-57BB-488E-A425-BF487B195E8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84227D7E-64D3-45DD-9853-0E59E27F758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BDA9E396-9052-4F59-A2EF-912E46C4A53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261503D-FE85-40AA-9174-138DF71FA0D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B35F9506-9E19-46E0-A907-147E06853CB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DB3F85C-6018-4CDD-8FF5-150CC083DF0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D9BC6622-4D4E-46F5-A09E-A0237A215F2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D2023987-1465-4311-AE17-047ECC77121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債務償還比率は</a:t>
          </a:r>
          <a:r>
            <a:rPr kumimoji="1" lang="en-US" altLang="ja-JP" sz="900">
              <a:solidFill>
                <a:schemeClr val="dk1"/>
              </a:solidFill>
              <a:effectLst/>
              <a:latin typeface="+mn-lt"/>
              <a:ea typeface="+mn-ea"/>
              <a:cs typeface="+mn-cs"/>
            </a:rPr>
            <a:t>469.8</a:t>
          </a:r>
          <a:r>
            <a:rPr kumimoji="1" lang="ja-JP" altLang="ja-JP" sz="900">
              <a:solidFill>
                <a:schemeClr val="dk1"/>
              </a:solidFill>
              <a:effectLst/>
              <a:latin typeface="+mn-lt"/>
              <a:ea typeface="+mn-ea"/>
              <a:cs typeface="+mn-cs"/>
            </a:rPr>
            <a:t>％であり</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類似団体平均を</a:t>
          </a:r>
          <a:r>
            <a:rPr kumimoji="1" lang="en-US" altLang="ja-JP" sz="900">
              <a:solidFill>
                <a:schemeClr val="dk1"/>
              </a:solidFill>
              <a:effectLst/>
              <a:latin typeface="+mn-lt"/>
              <a:ea typeface="+mn-ea"/>
              <a:cs typeface="+mn-cs"/>
            </a:rPr>
            <a:t>331.6</a:t>
          </a:r>
          <a:r>
            <a:rPr kumimoji="1" lang="ja-JP" altLang="ja-JP" sz="900">
              <a:solidFill>
                <a:schemeClr val="dk1"/>
              </a:solidFill>
              <a:effectLst/>
              <a:latin typeface="+mn-lt"/>
              <a:ea typeface="+mn-ea"/>
              <a:cs typeface="+mn-cs"/>
            </a:rPr>
            <a:t>％上回っている</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前年度と比べ減少しているが</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分子である地方債残高が減少したことや分母の要素である普通交付税が増加したことが主な要因となっている</a:t>
          </a:r>
          <a:r>
            <a:rPr kumimoji="1" lang="en-US"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年度からの明治百年通りにぎわい創出事業や新総合教育エリア整備事業などの大型事業に伴う地方債の借入により</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依然として地方債残高が高い水準にあるが</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これらの元利償還のピークを迎えており</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本比率は減少していく見込みである</a:t>
          </a:r>
          <a:r>
            <a:rPr kumimoji="1" lang="en-US"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今後も事業の峻別による新規地方債発行の抑制</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地方税の収納率向上や減債基金の積み増し等により</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比率上昇の抑制に努めていく</a:t>
          </a:r>
          <a:r>
            <a:rPr kumimoji="1" lang="en-US" altLang="ja-JP" sz="900">
              <a:solidFill>
                <a:schemeClr val="dk1"/>
              </a:solidFill>
              <a:effectLst/>
              <a:latin typeface="+mn-lt"/>
              <a:ea typeface="+mn-ea"/>
              <a:cs typeface="+mn-cs"/>
            </a:rPr>
            <a:t>｡</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4AE68E07-5D7E-4246-821C-B4D92514E2F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E4BAB02D-F865-4A60-85F0-DD10B89F3B7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B7F408BB-C8CE-4DA2-A3B7-47BED1E1803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4A7228E3-E5B3-45EC-86D5-A6CD2861EAC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46AD44CE-AD42-4B4C-B9AA-CDDEBB97141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64C63EAE-9B20-4251-8E12-7CB139B0989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11BECD41-044C-4D24-BD68-DDE5FD6C88D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CCBE45EB-67BC-4B69-A8C8-997EFD67367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2CC29362-98F5-4CDA-8393-153950B629F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151DC0F9-F7D5-4B0D-B6FF-DDCCE2AE8B1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294E686A-4673-4CCD-8BE1-11EE2721CCA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A42CDCBA-C4A8-46DC-B592-38691A0E8BF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CEB2B72E-CD5B-4BE7-B921-BBBB0DB8B21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411918F-752E-4B2A-86C5-06896CDE533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A0389B16-9FB6-4781-89AB-9ADD5B7C536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31</xdr:row>
      <xdr:rowOff>118145</xdr:rowOff>
    </xdr:to>
    <xdr:cxnSp macro="">
      <xdr:nvCxnSpPr>
        <xdr:cNvPr id="129" name="直線コネクタ 128">
          <a:extLst>
            <a:ext uri="{FF2B5EF4-FFF2-40B4-BE49-F238E27FC236}">
              <a16:creationId xmlns:a16="http://schemas.microsoft.com/office/drawing/2014/main" id="{B6E5C7E2-5710-40C9-A76C-0D19118FAEBD}"/>
            </a:ext>
          </a:extLst>
        </xdr:cNvPr>
        <xdr:cNvCxnSpPr/>
      </xdr:nvCxnSpPr>
      <xdr:spPr>
        <a:xfrm flipV="1">
          <a:off x="14793595" y="5312833"/>
          <a:ext cx="1269" cy="891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121972</xdr:rowOff>
    </xdr:from>
    <xdr:ext cx="469744" cy="259045"/>
    <xdr:sp macro="" textlink="">
      <xdr:nvSpPr>
        <xdr:cNvPr id="130" name="債務償還比率最小値テキスト">
          <a:extLst>
            <a:ext uri="{FF2B5EF4-FFF2-40B4-BE49-F238E27FC236}">
              <a16:creationId xmlns:a16="http://schemas.microsoft.com/office/drawing/2014/main" id="{FA3421C0-DB49-4165-9ACC-A5FA1603BEEF}"/>
            </a:ext>
          </a:extLst>
        </xdr:cNvPr>
        <xdr:cNvSpPr txBox="1"/>
      </xdr:nvSpPr>
      <xdr:spPr>
        <a:xfrm>
          <a:off x="14846300" y="62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118145</xdr:rowOff>
    </xdr:from>
    <xdr:to>
      <xdr:col>76</xdr:col>
      <xdr:colOff>111125</xdr:colOff>
      <xdr:row>31</xdr:row>
      <xdr:rowOff>118145</xdr:rowOff>
    </xdr:to>
    <xdr:cxnSp macro="">
      <xdr:nvCxnSpPr>
        <xdr:cNvPr id="131" name="直線コネクタ 130">
          <a:extLst>
            <a:ext uri="{FF2B5EF4-FFF2-40B4-BE49-F238E27FC236}">
              <a16:creationId xmlns:a16="http://schemas.microsoft.com/office/drawing/2014/main" id="{11B90713-DD9C-43CD-8993-20D05BCD3A93}"/>
            </a:ext>
          </a:extLst>
        </xdr:cNvPr>
        <xdr:cNvCxnSpPr/>
      </xdr:nvCxnSpPr>
      <xdr:spPr>
        <a:xfrm>
          <a:off x="14706600" y="620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DF43C260-E4A8-49DA-880B-D5B9990A087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7CF15897-A8B6-4140-B704-BA404FFF317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49999</xdr:rowOff>
    </xdr:from>
    <xdr:ext cx="469744" cy="259045"/>
    <xdr:sp macro="" textlink="">
      <xdr:nvSpPr>
        <xdr:cNvPr id="134" name="債務償還比率平均値テキスト">
          <a:extLst>
            <a:ext uri="{FF2B5EF4-FFF2-40B4-BE49-F238E27FC236}">
              <a16:creationId xmlns:a16="http://schemas.microsoft.com/office/drawing/2014/main" id="{205257E4-0586-4DAC-B6B2-B7861248E9CC}"/>
            </a:ext>
          </a:extLst>
        </xdr:cNvPr>
        <xdr:cNvSpPr txBox="1"/>
      </xdr:nvSpPr>
      <xdr:spPr>
        <a:xfrm>
          <a:off x="14846300" y="5279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27122</xdr:rowOff>
    </xdr:from>
    <xdr:to>
      <xdr:col>76</xdr:col>
      <xdr:colOff>73025</xdr:colOff>
      <xdr:row>27</xdr:row>
      <xdr:rowOff>128722</xdr:rowOff>
    </xdr:to>
    <xdr:sp macro="" textlink="">
      <xdr:nvSpPr>
        <xdr:cNvPr id="135" name="フローチャート: 判断 134">
          <a:extLst>
            <a:ext uri="{FF2B5EF4-FFF2-40B4-BE49-F238E27FC236}">
              <a16:creationId xmlns:a16="http://schemas.microsoft.com/office/drawing/2014/main" id="{B2EC7C8C-741A-4666-9354-F443903E7209}"/>
            </a:ext>
          </a:extLst>
        </xdr:cNvPr>
        <xdr:cNvSpPr/>
      </xdr:nvSpPr>
      <xdr:spPr>
        <a:xfrm>
          <a:off x="14744700" y="542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124707</xdr:rowOff>
    </xdr:from>
    <xdr:to>
      <xdr:col>72</xdr:col>
      <xdr:colOff>123825</xdr:colOff>
      <xdr:row>29</xdr:row>
      <xdr:rowOff>54857</xdr:rowOff>
    </xdr:to>
    <xdr:sp macro="" textlink="">
      <xdr:nvSpPr>
        <xdr:cNvPr id="136" name="フローチャート: 判断 135">
          <a:extLst>
            <a:ext uri="{FF2B5EF4-FFF2-40B4-BE49-F238E27FC236}">
              <a16:creationId xmlns:a16="http://schemas.microsoft.com/office/drawing/2014/main" id="{4421DCF3-B7FE-4B60-A8E0-BC1C246C49CB}"/>
            </a:ext>
          </a:extLst>
        </xdr:cNvPr>
        <xdr:cNvSpPr/>
      </xdr:nvSpPr>
      <xdr:spPr>
        <a:xfrm>
          <a:off x="14033500" y="569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121659</xdr:rowOff>
    </xdr:from>
    <xdr:to>
      <xdr:col>68</xdr:col>
      <xdr:colOff>123825</xdr:colOff>
      <xdr:row>30</xdr:row>
      <xdr:rowOff>51809</xdr:rowOff>
    </xdr:to>
    <xdr:sp macro="" textlink="">
      <xdr:nvSpPr>
        <xdr:cNvPr id="137" name="フローチャート: 判断 136">
          <a:extLst>
            <a:ext uri="{FF2B5EF4-FFF2-40B4-BE49-F238E27FC236}">
              <a16:creationId xmlns:a16="http://schemas.microsoft.com/office/drawing/2014/main" id="{3CE03CB8-824A-453D-B319-17ADB6A0E9BB}"/>
            </a:ext>
          </a:extLst>
        </xdr:cNvPr>
        <xdr:cNvSpPr/>
      </xdr:nvSpPr>
      <xdr:spPr>
        <a:xfrm>
          <a:off x="13271500" y="586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150086</xdr:rowOff>
    </xdr:from>
    <xdr:to>
      <xdr:col>64</xdr:col>
      <xdr:colOff>123825</xdr:colOff>
      <xdr:row>30</xdr:row>
      <xdr:rowOff>80236</xdr:rowOff>
    </xdr:to>
    <xdr:sp macro="" textlink="">
      <xdr:nvSpPr>
        <xdr:cNvPr id="138" name="フローチャート: 判断 137">
          <a:extLst>
            <a:ext uri="{FF2B5EF4-FFF2-40B4-BE49-F238E27FC236}">
              <a16:creationId xmlns:a16="http://schemas.microsoft.com/office/drawing/2014/main" id="{489651EA-5ED7-4BF5-A7CB-44844B40279E}"/>
            </a:ext>
          </a:extLst>
        </xdr:cNvPr>
        <xdr:cNvSpPr/>
      </xdr:nvSpPr>
      <xdr:spPr>
        <a:xfrm>
          <a:off x="12509500" y="58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27933</xdr:rowOff>
    </xdr:from>
    <xdr:to>
      <xdr:col>60</xdr:col>
      <xdr:colOff>123825</xdr:colOff>
      <xdr:row>30</xdr:row>
      <xdr:rowOff>129533</xdr:rowOff>
    </xdr:to>
    <xdr:sp macro="" textlink="">
      <xdr:nvSpPr>
        <xdr:cNvPr id="139" name="フローチャート: 判断 138">
          <a:extLst>
            <a:ext uri="{FF2B5EF4-FFF2-40B4-BE49-F238E27FC236}">
              <a16:creationId xmlns:a16="http://schemas.microsoft.com/office/drawing/2014/main" id="{8B571D54-B353-4D37-B366-5AC5E1186F50}"/>
            </a:ext>
          </a:extLst>
        </xdr:cNvPr>
        <xdr:cNvSpPr/>
      </xdr:nvSpPr>
      <xdr:spPr>
        <a:xfrm>
          <a:off x="11747500" y="594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A4817B5-5846-4088-8C60-5CC8C1A227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1EA9E6B-CAFA-4BFE-BB98-9E633F0F696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61A4FF3-D0D3-4BE5-A0D6-48C5A0A985B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D683696C-C477-4517-9EFD-62E51EC865C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CCF523A-7042-4E09-8225-B18EDD9ADDA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81957</xdr:rowOff>
    </xdr:from>
    <xdr:to>
      <xdr:col>76</xdr:col>
      <xdr:colOff>73025</xdr:colOff>
      <xdr:row>30</xdr:row>
      <xdr:rowOff>12107</xdr:rowOff>
    </xdr:to>
    <xdr:sp macro="" textlink="">
      <xdr:nvSpPr>
        <xdr:cNvPr id="145" name="楕円 144">
          <a:extLst>
            <a:ext uri="{FF2B5EF4-FFF2-40B4-BE49-F238E27FC236}">
              <a16:creationId xmlns:a16="http://schemas.microsoft.com/office/drawing/2014/main" id="{7B886EEB-94A1-41DE-AE6E-14234712791C}"/>
            </a:ext>
          </a:extLst>
        </xdr:cNvPr>
        <xdr:cNvSpPr/>
      </xdr:nvSpPr>
      <xdr:spPr>
        <a:xfrm>
          <a:off x="14744700" y="58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60384</xdr:rowOff>
    </xdr:from>
    <xdr:ext cx="469744" cy="259045"/>
    <xdr:sp macro="" textlink="">
      <xdr:nvSpPr>
        <xdr:cNvPr id="146" name="債務償還比率該当値テキスト">
          <a:extLst>
            <a:ext uri="{FF2B5EF4-FFF2-40B4-BE49-F238E27FC236}">
              <a16:creationId xmlns:a16="http://schemas.microsoft.com/office/drawing/2014/main" id="{C30024B9-09EB-4A28-9A14-4133A92F9BAB}"/>
            </a:ext>
          </a:extLst>
        </xdr:cNvPr>
        <xdr:cNvSpPr txBox="1"/>
      </xdr:nvSpPr>
      <xdr:spPr>
        <a:xfrm>
          <a:off x="14846300" y="580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21936</xdr:rowOff>
    </xdr:from>
    <xdr:to>
      <xdr:col>72</xdr:col>
      <xdr:colOff>123825</xdr:colOff>
      <xdr:row>30</xdr:row>
      <xdr:rowOff>123536</xdr:rowOff>
    </xdr:to>
    <xdr:sp macro="" textlink="">
      <xdr:nvSpPr>
        <xdr:cNvPr id="147" name="楕円 146">
          <a:extLst>
            <a:ext uri="{FF2B5EF4-FFF2-40B4-BE49-F238E27FC236}">
              <a16:creationId xmlns:a16="http://schemas.microsoft.com/office/drawing/2014/main" id="{82CC7240-889C-4EE9-9CCB-6C216A4CBE5D}"/>
            </a:ext>
          </a:extLst>
        </xdr:cNvPr>
        <xdr:cNvSpPr/>
      </xdr:nvSpPr>
      <xdr:spPr>
        <a:xfrm>
          <a:off x="14033500" y="59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132757</xdr:rowOff>
    </xdr:from>
    <xdr:to>
      <xdr:col>76</xdr:col>
      <xdr:colOff>22225</xdr:colOff>
      <xdr:row>30</xdr:row>
      <xdr:rowOff>72736</xdr:rowOff>
    </xdr:to>
    <xdr:cxnSp macro="">
      <xdr:nvCxnSpPr>
        <xdr:cNvPr id="148" name="直線コネクタ 147">
          <a:extLst>
            <a:ext uri="{FF2B5EF4-FFF2-40B4-BE49-F238E27FC236}">
              <a16:creationId xmlns:a16="http://schemas.microsoft.com/office/drawing/2014/main" id="{AC2A0AFC-0B0F-4997-959D-38CFD50B18F6}"/>
            </a:ext>
          </a:extLst>
        </xdr:cNvPr>
        <xdr:cNvCxnSpPr/>
      </xdr:nvCxnSpPr>
      <xdr:spPr>
        <a:xfrm flipV="1">
          <a:off x="14084300" y="5876332"/>
          <a:ext cx="711200" cy="1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22916</xdr:rowOff>
    </xdr:from>
    <xdr:to>
      <xdr:col>68</xdr:col>
      <xdr:colOff>123825</xdr:colOff>
      <xdr:row>32</xdr:row>
      <xdr:rowOff>124516</xdr:rowOff>
    </xdr:to>
    <xdr:sp macro="" textlink="">
      <xdr:nvSpPr>
        <xdr:cNvPr id="149" name="楕円 148">
          <a:extLst>
            <a:ext uri="{FF2B5EF4-FFF2-40B4-BE49-F238E27FC236}">
              <a16:creationId xmlns:a16="http://schemas.microsoft.com/office/drawing/2014/main" id="{02507C92-87EF-4529-B2CD-5AEF831C61F8}"/>
            </a:ext>
          </a:extLst>
        </xdr:cNvPr>
        <xdr:cNvSpPr/>
      </xdr:nvSpPr>
      <xdr:spPr>
        <a:xfrm>
          <a:off x="13271500" y="62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72736</xdr:rowOff>
    </xdr:from>
    <xdr:to>
      <xdr:col>72</xdr:col>
      <xdr:colOff>73025</xdr:colOff>
      <xdr:row>32</xdr:row>
      <xdr:rowOff>73716</xdr:rowOff>
    </xdr:to>
    <xdr:cxnSp macro="">
      <xdr:nvCxnSpPr>
        <xdr:cNvPr id="150" name="直線コネクタ 149">
          <a:extLst>
            <a:ext uri="{FF2B5EF4-FFF2-40B4-BE49-F238E27FC236}">
              <a16:creationId xmlns:a16="http://schemas.microsoft.com/office/drawing/2014/main" id="{40FC7B40-52DB-411B-BA49-33B3250A8737}"/>
            </a:ext>
          </a:extLst>
        </xdr:cNvPr>
        <xdr:cNvCxnSpPr/>
      </xdr:nvCxnSpPr>
      <xdr:spPr>
        <a:xfrm flipV="1">
          <a:off x="13322300" y="5987761"/>
          <a:ext cx="762000" cy="34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46736</xdr:rowOff>
    </xdr:from>
    <xdr:to>
      <xdr:col>64</xdr:col>
      <xdr:colOff>123825</xdr:colOff>
      <xdr:row>33</xdr:row>
      <xdr:rowOff>148336</xdr:rowOff>
    </xdr:to>
    <xdr:sp macro="" textlink="">
      <xdr:nvSpPr>
        <xdr:cNvPr id="151" name="楕円 150">
          <a:extLst>
            <a:ext uri="{FF2B5EF4-FFF2-40B4-BE49-F238E27FC236}">
              <a16:creationId xmlns:a16="http://schemas.microsoft.com/office/drawing/2014/main" id="{98C3C570-792E-4EED-BACA-726790F640C6}"/>
            </a:ext>
          </a:extLst>
        </xdr:cNvPr>
        <xdr:cNvSpPr/>
      </xdr:nvSpPr>
      <xdr:spPr>
        <a:xfrm>
          <a:off x="12509500" y="64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73716</xdr:rowOff>
    </xdr:from>
    <xdr:to>
      <xdr:col>68</xdr:col>
      <xdr:colOff>73025</xdr:colOff>
      <xdr:row>33</xdr:row>
      <xdr:rowOff>97536</xdr:rowOff>
    </xdr:to>
    <xdr:cxnSp macro="">
      <xdr:nvCxnSpPr>
        <xdr:cNvPr id="152" name="直線コネクタ 151">
          <a:extLst>
            <a:ext uri="{FF2B5EF4-FFF2-40B4-BE49-F238E27FC236}">
              <a16:creationId xmlns:a16="http://schemas.microsoft.com/office/drawing/2014/main" id="{491A1D0A-28DA-4752-921D-D908FE0833BE}"/>
            </a:ext>
          </a:extLst>
        </xdr:cNvPr>
        <xdr:cNvCxnSpPr/>
      </xdr:nvCxnSpPr>
      <xdr:spPr>
        <a:xfrm flipV="1">
          <a:off x="12560300" y="6331641"/>
          <a:ext cx="762000" cy="19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155504</xdr:rowOff>
    </xdr:from>
    <xdr:to>
      <xdr:col>60</xdr:col>
      <xdr:colOff>123825</xdr:colOff>
      <xdr:row>32</xdr:row>
      <xdr:rowOff>85654</xdr:rowOff>
    </xdr:to>
    <xdr:sp macro="" textlink="">
      <xdr:nvSpPr>
        <xdr:cNvPr id="153" name="楕円 152">
          <a:extLst>
            <a:ext uri="{FF2B5EF4-FFF2-40B4-BE49-F238E27FC236}">
              <a16:creationId xmlns:a16="http://schemas.microsoft.com/office/drawing/2014/main" id="{1A2D3B89-1066-48F4-A88B-4E33DFFF44D4}"/>
            </a:ext>
          </a:extLst>
        </xdr:cNvPr>
        <xdr:cNvSpPr/>
      </xdr:nvSpPr>
      <xdr:spPr>
        <a:xfrm>
          <a:off x="11747500" y="62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34854</xdr:rowOff>
    </xdr:from>
    <xdr:to>
      <xdr:col>64</xdr:col>
      <xdr:colOff>73025</xdr:colOff>
      <xdr:row>33</xdr:row>
      <xdr:rowOff>97536</xdr:rowOff>
    </xdr:to>
    <xdr:cxnSp macro="">
      <xdr:nvCxnSpPr>
        <xdr:cNvPr id="154" name="直線コネクタ 153">
          <a:extLst>
            <a:ext uri="{FF2B5EF4-FFF2-40B4-BE49-F238E27FC236}">
              <a16:creationId xmlns:a16="http://schemas.microsoft.com/office/drawing/2014/main" id="{9C7BA60C-E131-4121-B87A-1EA95F489BD9}"/>
            </a:ext>
          </a:extLst>
        </xdr:cNvPr>
        <xdr:cNvCxnSpPr/>
      </xdr:nvCxnSpPr>
      <xdr:spPr>
        <a:xfrm>
          <a:off x="11798300" y="6292779"/>
          <a:ext cx="762000" cy="23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71384</xdr:rowOff>
    </xdr:from>
    <xdr:ext cx="469744" cy="259045"/>
    <xdr:sp macro="" textlink="">
      <xdr:nvSpPr>
        <xdr:cNvPr id="155" name="n_1aveValue債務償還比率">
          <a:extLst>
            <a:ext uri="{FF2B5EF4-FFF2-40B4-BE49-F238E27FC236}">
              <a16:creationId xmlns:a16="http://schemas.microsoft.com/office/drawing/2014/main" id="{406080C5-A36A-4547-ACB4-D5961DD5848F}"/>
            </a:ext>
          </a:extLst>
        </xdr:cNvPr>
        <xdr:cNvSpPr txBox="1"/>
      </xdr:nvSpPr>
      <xdr:spPr>
        <a:xfrm>
          <a:off x="13836727" y="547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68336</xdr:rowOff>
    </xdr:from>
    <xdr:ext cx="469744" cy="259045"/>
    <xdr:sp macro="" textlink="">
      <xdr:nvSpPr>
        <xdr:cNvPr id="156" name="n_2aveValue債務償還比率">
          <a:extLst>
            <a:ext uri="{FF2B5EF4-FFF2-40B4-BE49-F238E27FC236}">
              <a16:creationId xmlns:a16="http://schemas.microsoft.com/office/drawing/2014/main" id="{392A9969-2E5C-47B2-A4CA-F0A1DFB9B2D1}"/>
            </a:ext>
          </a:extLst>
        </xdr:cNvPr>
        <xdr:cNvSpPr txBox="1"/>
      </xdr:nvSpPr>
      <xdr:spPr>
        <a:xfrm>
          <a:off x="13087427" y="564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96763</xdr:rowOff>
    </xdr:from>
    <xdr:ext cx="469744" cy="259045"/>
    <xdr:sp macro="" textlink="">
      <xdr:nvSpPr>
        <xdr:cNvPr id="157" name="n_3aveValue債務償還比率">
          <a:extLst>
            <a:ext uri="{FF2B5EF4-FFF2-40B4-BE49-F238E27FC236}">
              <a16:creationId xmlns:a16="http://schemas.microsoft.com/office/drawing/2014/main" id="{ECAA1999-7256-42DB-B29A-1EA6F1FA03DC}"/>
            </a:ext>
          </a:extLst>
        </xdr:cNvPr>
        <xdr:cNvSpPr txBox="1"/>
      </xdr:nvSpPr>
      <xdr:spPr>
        <a:xfrm>
          <a:off x="12325427" y="566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146060</xdr:rowOff>
    </xdr:from>
    <xdr:ext cx="469744" cy="259045"/>
    <xdr:sp macro="" textlink="">
      <xdr:nvSpPr>
        <xdr:cNvPr id="158" name="n_4aveValue債務償還比率">
          <a:extLst>
            <a:ext uri="{FF2B5EF4-FFF2-40B4-BE49-F238E27FC236}">
              <a16:creationId xmlns:a16="http://schemas.microsoft.com/office/drawing/2014/main" id="{C842EA09-DFF7-4E8F-BDE0-0567CE305677}"/>
            </a:ext>
          </a:extLst>
        </xdr:cNvPr>
        <xdr:cNvSpPr txBox="1"/>
      </xdr:nvSpPr>
      <xdr:spPr>
        <a:xfrm>
          <a:off x="11563427" y="571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114663</xdr:rowOff>
    </xdr:from>
    <xdr:ext cx="469744" cy="259045"/>
    <xdr:sp macro="" textlink="">
      <xdr:nvSpPr>
        <xdr:cNvPr id="159" name="n_1mainValue債務償還比率">
          <a:extLst>
            <a:ext uri="{FF2B5EF4-FFF2-40B4-BE49-F238E27FC236}">
              <a16:creationId xmlns:a16="http://schemas.microsoft.com/office/drawing/2014/main" id="{EABC0F0E-10DE-4038-9F60-7A508E666D66}"/>
            </a:ext>
          </a:extLst>
        </xdr:cNvPr>
        <xdr:cNvSpPr txBox="1"/>
      </xdr:nvSpPr>
      <xdr:spPr>
        <a:xfrm>
          <a:off x="13836727" y="60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115643</xdr:rowOff>
    </xdr:from>
    <xdr:ext cx="469744" cy="259045"/>
    <xdr:sp macro="" textlink="">
      <xdr:nvSpPr>
        <xdr:cNvPr id="160" name="n_2mainValue債務償還比率">
          <a:extLst>
            <a:ext uri="{FF2B5EF4-FFF2-40B4-BE49-F238E27FC236}">
              <a16:creationId xmlns:a16="http://schemas.microsoft.com/office/drawing/2014/main" id="{EA8DCA1B-C0D2-4EE8-ABF7-21C35AC5F789}"/>
            </a:ext>
          </a:extLst>
        </xdr:cNvPr>
        <xdr:cNvSpPr txBox="1"/>
      </xdr:nvSpPr>
      <xdr:spPr>
        <a:xfrm>
          <a:off x="13087427" y="637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139463</xdr:rowOff>
    </xdr:from>
    <xdr:ext cx="560923" cy="259045"/>
    <xdr:sp macro="" textlink="">
      <xdr:nvSpPr>
        <xdr:cNvPr id="161" name="n_3mainValue債務償還比率">
          <a:extLst>
            <a:ext uri="{FF2B5EF4-FFF2-40B4-BE49-F238E27FC236}">
              <a16:creationId xmlns:a16="http://schemas.microsoft.com/office/drawing/2014/main" id="{3B3AF83D-D327-4FC2-BD00-66C1011CC29D}"/>
            </a:ext>
          </a:extLst>
        </xdr:cNvPr>
        <xdr:cNvSpPr txBox="1"/>
      </xdr:nvSpPr>
      <xdr:spPr>
        <a:xfrm>
          <a:off x="12279838" y="65688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76781</xdr:rowOff>
    </xdr:from>
    <xdr:ext cx="469744" cy="259045"/>
    <xdr:sp macro="" textlink="">
      <xdr:nvSpPr>
        <xdr:cNvPr id="162" name="n_4mainValue債務償還比率">
          <a:extLst>
            <a:ext uri="{FF2B5EF4-FFF2-40B4-BE49-F238E27FC236}">
              <a16:creationId xmlns:a16="http://schemas.microsoft.com/office/drawing/2014/main" id="{469B6BEF-D38E-4B91-B5E2-FA86C4E34A39}"/>
            </a:ext>
          </a:extLst>
        </xdr:cNvPr>
        <xdr:cNvSpPr txBox="1"/>
      </xdr:nvSpPr>
      <xdr:spPr>
        <a:xfrm>
          <a:off x="11563427" y="633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C1B564B9-C207-4CDE-946F-DCC256E8AEB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CD06672F-74C9-4411-B41C-8358E277EBB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C432C9D-49EC-4703-B4FD-24C43F18B32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E97D3EC6-90C5-4924-BF2F-F064EA59E62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A6258D71-09E7-4B39-B6AD-505B3B4D855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3B228D67-ECA2-42A3-9039-5D846E3D14A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6B9D6FE-5877-43FE-8C49-41C68D5FB7B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25D6AB3-7894-4C72-A724-ABD174802DC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170700-D133-4139-AB33-B80C96B9245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81A503A-ADD9-4825-BD89-F674FD6F5D0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C4C1F80-2FAB-47B2-B0C8-5B1BACB2C8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7199359-A8E9-4C84-9599-40CC5CEB288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E8EA67-9C38-4D56-A4C9-ACFCEB8801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97786FF-345D-45DA-BDAD-F745A76C8C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1866843-9B03-4C47-A97E-B99E08F8184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999A1C0-54E1-41AA-BE21-967D90A8106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4,756
201.70
5,377,033
5,244,339
107,969
2,996,484
4,333,373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6BB382C-D4A5-4974-B1ED-9DA7E4A7D0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662CB9-728E-422B-BAF9-2A162C711B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8C233B-4BB4-41AD-BF1E-598488FF5E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AF6DE9-F6DA-4019-B772-567B6292A0D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0B283F-4F24-4308-A411-1578FC254C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D3CC8CA-F012-4730-9E9E-B3BC03DDA03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F636083-BC15-4C98-B9FA-501C16CFC2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314CD58-5BFA-4AB2-AED9-3FECD5CBEC6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5936ED-9084-49BC-8B67-7CCD70A49EB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933EA3-BC43-461C-AEF1-7743E429670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20304F-A746-474A-AF3A-005749CBFD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45AF71-D046-44B8-9F3B-8285986178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8AA883D-F723-4308-B29B-90F8D752396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FA5760B-F9DB-4894-84BA-0C5CC70DEE6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949FDF-E1A4-466B-847E-305A6A711D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B91E0AF-7EB7-4630-B1D2-F225101EC3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CA740E8-A89A-4FC6-AE46-BE47EBAF1A8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375D45F-8D1F-4F7A-B12A-AF2411CA373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9E8807-2C8F-4E08-93E6-B566CF64E65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65652B2-C8E0-460B-A2C8-417503EF25C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45022CF-A709-4099-B4B1-446C0575D15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68E28AD-00DB-4EBE-A799-7E0F6BB536A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B2C7871-BE3D-49F0-92BC-B78F32C425E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55619CB-2192-4C4D-9E15-22C77E3A3F2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C97B91B-EDBC-4769-B274-9FB2397A2CD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98A62E5-70DD-45E8-9204-EFFBFA2696D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5076B9D-C678-4BD0-A628-F07AF0B9AC3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3AAD6D7-F81A-446E-8B8D-2FB70DF313C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B3368AA-AFB8-40B1-B3C1-A734D773983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C23B5CE-2CF0-40D8-B205-BDC98EAA037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49D8B3A-4938-444A-9D47-E72F4096722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36BFEEB-35EE-446D-BBCC-3E045DC3BA6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70AC713-7935-4AFD-825E-3B2C9CAB07E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8A387A4-16BD-43E3-977A-45606F5F4BA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070D9DD-747C-464D-8437-775795C1995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B6E53EE-DFF6-40F1-BC55-AE601309D3F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F5DC01F-3CCC-4826-846B-47935D102F9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A7DDD4F-04DD-4E2C-9419-A41140E2A14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8CEA672-D89A-4678-8045-193FF1DC275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A0C2592-40D1-4802-B02D-83B9E4CB285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A03485D-CB2E-4EC5-9158-54CCA3CDE71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7698A78-A56D-4129-85CF-A979D0C1F5A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AF85C49-D897-42B9-B8B0-D35E2E6BE0E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CF15487-EF33-4347-AE8E-B0C422A7986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8CFA62C-18F0-448B-A296-9D2F76F9DE0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1F05BCD-D2BC-42E8-B3A3-0EEEFC8FCDC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5726D7AF-A3D9-4034-B1C0-7D6331C1320D}"/>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53ADC1BC-A8B2-494A-AD3C-FF60CD81D759}"/>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A40C1D30-97D4-4DB7-9E12-AA43845E4321}"/>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5C0E8F71-098F-48CE-BD93-2D7F4092A990}"/>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88AA894A-2CF5-47A3-A765-B6CF53A6909F}"/>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58D4CF08-52E1-4531-BA65-5AA138F11376}"/>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28DEB65-5EB5-49A6-B971-BA1AD40D566C}"/>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BF2FBE49-D8AA-45F1-BED6-54399786B5BB}"/>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152763</xdr:rowOff>
    </xdr:from>
    <xdr:to>
      <xdr:col>15</xdr:col>
      <xdr:colOff>101600</xdr:colOff>
      <xdr:row>39</xdr:row>
      <xdr:rowOff>82913</xdr:rowOff>
    </xdr:to>
    <xdr:sp macro="" textlink="">
      <xdr:nvSpPr>
        <xdr:cNvPr id="66" name="フローチャート: 判断 65">
          <a:extLst>
            <a:ext uri="{FF2B5EF4-FFF2-40B4-BE49-F238E27FC236}">
              <a16:creationId xmlns:a16="http://schemas.microsoft.com/office/drawing/2014/main" id="{7405AB67-CE3B-4984-9334-75A6A8A4C88F}"/>
            </a:ext>
          </a:extLst>
        </xdr:cNvPr>
        <xdr:cNvSpPr/>
      </xdr:nvSpPr>
      <xdr:spPr>
        <a:xfrm>
          <a:off x="2857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7" name="フローチャート: 判断 66">
          <a:extLst>
            <a:ext uri="{FF2B5EF4-FFF2-40B4-BE49-F238E27FC236}">
              <a16:creationId xmlns:a16="http://schemas.microsoft.com/office/drawing/2014/main" id="{D6BC65D6-3829-4265-B5FD-C3CA98394BCF}"/>
            </a:ext>
          </a:extLst>
        </xdr:cNvPr>
        <xdr:cNvSpPr/>
      </xdr:nvSpPr>
      <xdr:spPr>
        <a:xfrm>
          <a:off x="196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118473</xdr:rowOff>
    </xdr:from>
    <xdr:to>
      <xdr:col>6</xdr:col>
      <xdr:colOff>38100</xdr:colOff>
      <xdr:row>39</xdr:row>
      <xdr:rowOff>48623</xdr:rowOff>
    </xdr:to>
    <xdr:sp macro="" textlink="">
      <xdr:nvSpPr>
        <xdr:cNvPr id="68" name="フローチャート: 判断 67">
          <a:extLst>
            <a:ext uri="{FF2B5EF4-FFF2-40B4-BE49-F238E27FC236}">
              <a16:creationId xmlns:a16="http://schemas.microsoft.com/office/drawing/2014/main" id="{0DAAA26E-9D33-404F-A034-44FAD6ECB769}"/>
            </a:ext>
          </a:extLst>
        </xdr:cNvPr>
        <xdr:cNvSpPr/>
      </xdr:nvSpPr>
      <xdr:spPr>
        <a:xfrm>
          <a:off x="1079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0B7215B-11B1-4ABE-B6AC-A1D798A0085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E3DF3B-513B-486C-971B-4E4CA11EBB2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B09CBF0-7158-4EFA-A97A-7C5CD81A2A9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D97FCFE-CACF-4B7D-960D-500A9AD688F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6DC9A88-E9B8-4ADA-BBEC-9118DE6690C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41728</xdr:rowOff>
    </xdr:from>
    <xdr:to>
      <xdr:col>24</xdr:col>
      <xdr:colOff>114300</xdr:colOff>
      <xdr:row>36</xdr:row>
      <xdr:rowOff>143328</xdr:rowOff>
    </xdr:to>
    <xdr:sp macro="" textlink="">
      <xdr:nvSpPr>
        <xdr:cNvPr id="74" name="楕円 73">
          <a:extLst>
            <a:ext uri="{FF2B5EF4-FFF2-40B4-BE49-F238E27FC236}">
              <a16:creationId xmlns:a16="http://schemas.microsoft.com/office/drawing/2014/main" id="{5E8FADA1-2286-4D7F-9C5D-E525494EDD4F}"/>
            </a:ext>
          </a:extLst>
        </xdr:cNvPr>
        <xdr:cNvSpPr/>
      </xdr:nvSpPr>
      <xdr:spPr>
        <a:xfrm>
          <a:off x="4584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64605</xdr:rowOff>
    </xdr:from>
    <xdr:ext cx="405111" cy="259045"/>
    <xdr:sp macro="" textlink="">
      <xdr:nvSpPr>
        <xdr:cNvPr id="75" name="【道路】&#10;有形固定資産減価償却率該当値テキスト">
          <a:extLst>
            <a:ext uri="{FF2B5EF4-FFF2-40B4-BE49-F238E27FC236}">
              <a16:creationId xmlns:a16="http://schemas.microsoft.com/office/drawing/2014/main" id="{17A73C50-DADD-404A-ACE8-BBB521588CD4}"/>
            </a:ext>
          </a:extLst>
        </xdr:cNvPr>
        <xdr:cNvSpPr txBox="1"/>
      </xdr:nvSpPr>
      <xdr:spPr>
        <a:xfrm>
          <a:off x="4673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170724</xdr:rowOff>
    </xdr:from>
    <xdr:to>
      <xdr:col>20</xdr:col>
      <xdr:colOff>38100</xdr:colOff>
      <xdr:row>36</xdr:row>
      <xdr:rowOff>100874</xdr:rowOff>
    </xdr:to>
    <xdr:sp macro="" textlink="">
      <xdr:nvSpPr>
        <xdr:cNvPr id="76" name="楕円 75">
          <a:extLst>
            <a:ext uri="{FF2B5EF4-FFF2-40B4-BE49-F238E27FC236}">
              <a16:creationId xmlns:a16="http://schemas.microsoft.com/office/drawing/2014/main" id="{AA851CC0-5973-4D8A-9CE8-488F5750DF9A}"/>
            </a:ext>
          </a:extLst>
        </xdr:cNvPr>
        <xdr:cNvSpPr/>
      </xdr:nvSpPr>
      <xdr:spPr>
        <a:xfrm>
          <a:off x="3746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50074</xdr:rowOff>
    </xdr:from>
    <xdr:to>
      <xdr:col>24</xdr:col>
      <xdr:colOff>63500</xdr:colOff>
      <xdr:row>36</xdr:row>
      <xdr:rowOff>92528</xdr:rowOff>
    </xdr:to>
    <xdr:cxnSp macro="">
      <xdr:nvCxnSpPr>
        <xdr:cNvPr id="77" name="直線コネクタ 76">
          <a:extLst>
            <a:ext uri="{FF2B5EF4-FFF2-40B4-BE49-F238E27FC236}">
              <a16:creationId xmlns:a16="http://schemas.microsoft.com/office/drawing/2014/main" id="{16415665-E9E7-49C9-BD39-0450A06BD213}"/>
            </a:ext>
          </a:extLst>
        </xdr:cNvPr>
        <xdr:cNvCxnSpPr/>
      </xdr:nvCxnSpPr>
      <xdr:spPr>
        <a:xfrm>
          <a:off x="3797300" y="622227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134801</xdr:rowOff>
    </xdr:from>
    <xdr:to>
      <xdr:col>15</xdr:col>
      <xdr:colOff>101600</xdr:colOff>
      <xdr:row>36</xdr:row>
      <xdr:rowOff>64951</xdr:rowOff>
    </xdr:to>
    <xdr:sp macro="" textlink="">
      <xdr:nvSpPr>
        <xdr:cNvPr id="78" name="楕円 77">
          <a:extLst>
            <a:ext uri="{FF2B5EF4-FFF2-40B4-BE49-F238E27FC236}">
              <a16:creationId xmlns:a16="http://schemas.microsoft.com/office/drawing/2014/main" id="{E76D8D8F-33B0-4A6C-AC55-42A79E9BE472}"/>
            </a:ext>
          </a:extLst>
        </xdr:cNvPr>
        <xdr:cNvSpPr/>
      </xdr:nvSpPr>
      <xdr:spPr>
        <a:xfrm>
          <a:off x="2857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xdr:rowOff>
    </xdr:from>
    <xdr:to>
      <xdr:col>19</xdr:col>
      <xdr:colOff>177800</xdr:colOff>
      <xdr:row>36</xdr:row>
      <xdr:rowOff>50074</xdr:rowOff>
    </xdr:to>
    <xdr:cxnSp macro="">
      <xdr:nvCxnSpPr>
        <xdr:cNvPr id="79" name="直線コネクタ 78">
          <a:extLst>
            <a:ext uri="{FF2B5EF4-FFF2-40B4-BE49-F238E27FC236}">
              <a16:creationId xmlns:a16="http://schemas.microsoft.com/office/drawing/2014/main" id="{4B06FEB7-43E0-43A1-9576-740F4FCC7A63}"/>
            </a:ext>
          </a:extLst>
        </xdr:cNvPr>
        <xdr:cNvCxnSpPr/>
      </xdr:nvCxnSpPr>
      <xdr:spPr>
        <a:xfrm>
          <a:off x="2908300" y="61863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80" name="楕円 79">
          <a:extLst>
            <a:ext uri="{FF2B5EF4-FFF2-40B4-BE49-F238E27FC236}">
              <a16:creationId xmlns:a16="http://schemas.microsoft.com/office/drawing/2014/main" id="{1150BA88-925A-420D-80DF-D4BA372F69AB}"/>
            </a:ext>
          </a:extLst>
        </xdr:cNvPr>
        <xdr:cNvSpPr/>
      </xdr:nvSpPr>
      <xdr:spPr>
        <a:xfrm>
          <a:off x="196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149678</xdr:rowOff>
    </xdr:from>
    <xdr:to>
      <xdr:col>15</xdr:col>
      <xdr:colOff>50800</xdr:colOff>
      <xdr:row>36</xdr:row>
      <xdr:rowOff>14151</xdr:rowOff>
    </xdr:to>
    <xdr:cxnSp macro="">
      <xdr:nvCxnSpPr>
        <xdr:cNvPr id="81" name="直線コネクタ 80">
          <a:extLst>
            <a:ext uri="{FF2B5EF4-FFF2-40B4-BE49-F238E27FC236}">
              <a16:creationId xmlns:a16="http://schemas.microsoft.com/office/drawing/2014/main" id="{EAC27D9B-BEA4-4D7E-8EEE-D2A639FD8744}"/>
            </a:ext>
          </a:extLst>
        </xdr:cNvPr>
        <xdr:cNvCxnSpPr/>
      </xdr:nvCxnSpPr>
      <xdr:spPr>
        <a:xfrm>
          <a:off x="2019300" y="61504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61323</xdr:rowOff>
    </xdr:from>
    <xdr:to>
      <xdr:col>6</xdr:col>
      <xdr:colOff>38100</xdr:colOff>
      <xdr:row>35</xdr:row>
      <xdr:rowOff>162923</xdr:rowOff>
    </xdr:to>
    <xdr:sp macro="" textlink="">
      <xdr:nvSpPr>
        <xdr:cNvPr id="82" name="楕円 81">
          <a:extLst>
            <a:ext uri="{FF2B5EF4-FFF2-40B4-BE49-F238E27FC236}">
              <a16:creationId xmlns:a16="http://schemas.microsoft.com/office/drawing/2014/main" id="{F258485E-A80D-4BEE-90A3-609511B6280F}"/>
            </a:ext>
          </a:extLst>
        </xdr:cNvPr>
        <xdr:cNvSpPr/>
      </xdr:nvSpPr>
      <xdr:spPr>
        <a:xfrm>
          <a:off x="1079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112123</xdr:rowOff>
    </xdr:from>
    <xdr:to>
      <xdr:col>10</xdr:col>
      <xdr:colOff>114300</xdr:colOff>
      <xdr:row>35</xdr:row>
      <xdr:rowOff>149678</xdr:rowOff>
    </xdr:to>
    <xdr:cxnSp macro="">
      <xdr:nvCxnSpPr>
        <xdr:cNvPr id="83" name="直線コネクタ 82">
          <a:extLst>
            <a:ext uri="{FF2B5EF4-FFF2-40B4-BE49-F238E27FC236}">
              <a16:creationId xmlns:a16="http://schemas.microsoft.com/office/drawing/2014/main" id="{316FADA3-7547-45F2-9531-2674AFC67F77}"/>
            </a:ext>
          </a:extLst>
        </xdr:cNvPr>
        <xdr:cNvCxnSpPr/>
      </xdr:nvCxnSpPr>
      <xdr:spPr>
        <a:xfrm>
          <a:off x="1130300" y="61128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E85BA609-02F0-4D09-813B-453B83C23757}"/>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74040</xdr:rowOff>
    </xdr:from>
    <xdr:ext cx="405111" cy="259045"/>
    <xdr:sp macro="" textlink="">
      <xdr:nvSpPr>
        <xdr:cNvPr id="85" name="n_2aveValue【道路】&#10;有形固定資産減価償却率">
          <a:extLst>
            <a:ext uri="{FF2B5EF4-FFF2-40B4-BE49-F238E27FC236}">
              <a16:creationId xmlns:a16="http://schemas.microsoft.com/office/drawing/2014/main" id="{A621C027-6883-412B-B68F-53F8A9881B2B}"/>
            </a:ext>
          </a:extLst>
        </xdr:cNvPr>
        <xdr:cNvSpPr txBox="1"/>
      </xdr:nvSpPr>
      <xdr:spPr>
        <a:xfrm>
          <a:off x="2705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6" name="n_3aveValue【道路】&#10;有形固定資産減価償却率">
          <a:extLst>
            <a:ext uri="{FF2B5EF4-FFF2-40B4-BE49-F238E27FC236}">
              <a16:creationId xmlns:a16="http://schemas.microsoft.com/office/drawing/2014/main" id="{A5EDEA8C-457B-4521-B2EA-84DF22EFE96A}"/>
            </a:ext>
          </a:extLst>
        </xdr:cNvPr>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39750</xdr:rowOff>
    </xdr:from>
    <xdr:ext cx="405111" cy="259045"/>
    <xdr:sp macro="" textlink="">
      <xdr:nvSpPr>
        <xdr:cNvPr id="87" name="n_4aveValue【道路】&#10;有形固定資産減価償却率">
          <a:extLst>
            <a:ext uri="{FF2B5EF4-FFF2-40B4-BE49-F238E27FC236}">
              <a16:creationId xmlns:a16="http://schemas.microsoft.com/office/drawing/2014/main" id="{178E3AE7-28CF-4A35-B693-4E43679E16AC}"/>
            </a:ext>
          </a:extLst>
        </xdr:cNvPr>
        <xdr:cNvSpPr txBox="1"/>
      </xdr:nvSpPr>
      <xdr:spPr>
        <a:xfrm>
          <a:off x="927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117401</xdr:rowOff>
    </xdr:from>
    <xdr:ext cx="405111" cy="259045"/>
    <xdr:sp macro="" textlink="">
      <xdr:nvSpPr>
        <xdr:cNvPr id="88" name="n_1mainValue【道路】&#10;有形固定資産減価償却率">
          <a:extLst>
            <a:ext uri="{FF2B5EF4-FFF2-40B4-BE49-F238E27FC236}">
              <a16:creationId xmlns:a16="http://schemas.microsoft.com/office/drawing/2014/main" id="{CE82C0B6-6130-46F7-B0F6-17F5EC11FBDA}"/>
            </a:ext>
          </a:extLst>
        </xdr:cNvPr>
        <xdr:cNvSpPr txBox="1"/>
      </xdr:nvSpPr>
      <xdr:spPr>
        <a:xfrm>
          <a:off x="3582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81478</xdr:rowOff>
    </xdr:from>
    <xdr:ext cx="405111" cy="259045"/>
    <xdr:sp macro="" textlink="">
      <xdr:nvSpPr>
        <xdr:cNvPr id="89" name="n_2mainValue【道路】&#10;有形固定資産減価償却率">
          <a:extLst>
            <a:ext uri="{FF2B5EF4-FFF2-40B4-BE49-F238E27FC236}">
              <a16:creationId xmlns:a16="http://schemas.microsoft.com/office/drawing/2014/main" id="{702FD43C-422C-4EE9-8933-EDB4FA1CE71A}"/>
            </a:ext>
          </a:extLst>
        </xdr:cNvPr>
        <xdr:cNvSpPr txBox="1"/>
      </xdr:nvSpPr>
      <xdr:spPr>
        <a:xfrm>
          <a:off x="2705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90" name="n_3mainValue【道路】&#10;有形固定資産減価償却率">
          <a:extLst>
            <a:ext uri="{FF2B5EF4-FFF2-40B4-BE49-F238E27FC236}">
              <a16:creationId xmlns:a16="http://schemas.microsoft.com/office/drawing/2014/main" id="{3018A30B-7B7C-4924-B914-973790CC69AE}"/>
            </a:ext>
          </a:extLst>
        </xdr:cNvPr>
        <xdr:cNvSpPr txBox="1"/>
      </xdr:nvSpPr>
      <xdr:spPr>
        <a:xfrm>
          <a:off x="1816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8000</xdr:rowOff>
    </xdr:from>
    <xdr:ext cx="405111" cy="259045"/>
    <xdr:sp macro="" textlink="">
      <xdr:nvSpPr>
        <xdr:cNvPr id="91" name="n_4mainValue【道路】&#10;有形固定資産減価償却率">
          <a:extLst>
            <a:ext uri="{FF2B5EF4-FFF2-40B4-BE49-F238E27FC236}">
              <a16:creationId xmlns:a16="http://schemas.microsoft.com/office/drawing/2014/main" id="{524879D9-E55F-4A44-A1A2-4202AE91B4B8}"/>
            </a:ext>
          </a:extLst>
        </xdr:cNvPr>
        <xdr:cNvSpPr txBox="1"/>
      </xdr:nvSpPr>
      <xdr:spPr>
        <a:xfrm>
          <a:off x="9277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64C75AC-D99E-4E9F-AFA2-D71245D28ED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7B5CE63-B2BC-4162-B763-51D2978C391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F7B3852-D0DD-4831-846B-4705C78DEB9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FFFF892-5EA9-4A66-A89A-83DEBC7BEF3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0D5E17C-A08C-43E8-9EF1-48B95493ED3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1E953C9-AF19-4B99-943F-BD323FEDC3E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C26C5C2-BCE1-4A5F-8F8E-CE6A5B98480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BBE2557-76F3-4FF0-9BFD-DE0797F7859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5D722E1-F0DF-42E4-8951-8AC6A3445D9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1CBDB6D-B3F2-4420-B7F2-3958E1E692C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A25FA51E-2536-47B7-B2E0-844722A9E8F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BB2FBC-2420-42F2-964F-A63752C7022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D21B7BC1-EB5C-450A-8110-48A6FB85FEB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8CC61F4E-7085-476C-9040-9D5B8607E2FA}"/>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D686712-6795-4BAD-AD8D-1B45F3AACAF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B68BADDE-68AC-47EB-A291-9F1CB567467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98121CB0-533F-4CBA-82B7-2026E59F162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FA5B0CCE-8FE7-4122-95BB-3F018B7029EF}"/>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2B9A406-5CEC-43B5-9023-1CCD82F0AB6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A9B22A6E-5924-441F-B9F3-007DB8519E1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27636239-3709-44DC-99D2-B037FF34A5A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164C2CA2-024E-4F01-B5DE-D95609AA4225}"/>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83C1A224-2DDB-4C24-8C1F-EE467F109E5A}"/>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2645CE63-5BCD-4FFA-B23E-2AD922104B8E}"/>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AF27F662-A0DD-4658-B154-BCA9C3303BFC}"/>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24ED5362-ED33-4F6E-BA11-859169C1ABA8}"/>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33EE2655-F6AD-4A4E-A479-3927F1400DF5}"/>
            </a:ext>
          </a:extLst>
        </xdr:cNvPr>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CC4A525D-3426-4521-B71F-5E012A4EE8BA}"/>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DA92AC90-526B-46E8-9741-50B22DF252A8}"/>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4063</xdr:rowOff>
    </xdr:from>
    <xdr:to>
      <xdr:col>46</xdr:col>
      <xdr:colOff>38100</xdr:colOff>
      <xdr:row>41</xdr:row>
      <xdr:rowOff>105663</xdr:rowOff>
    </xdr:to>
    <xdr:sp macro="" textlink="">
      <xdr:nvSpPr>
        <xdr:cNvPr id="121" name="フローチャート: 判断 120">
          <a:extLst>
            <a:ext uri="{FF2B5EF4-FFF2-40B4-BE49-F238E27FC236}">
              <a16:creationId xmlns:a16="http://schemas.microsoft.com/office/drawing/2014/main" id="{46849192-EABA-42C3-ABEE-6B0335E769A9}"/>
            </a:ext>
          </a:extLst>
        </xdr:cNvPr>
        <xdr:cNvSpPr/>
      </xdr:nvSpPr>
      <xdr:spPr>
        <a:xfrm>
          <a:off x="8699500" y="703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3566</xdr:rowOff>
    </xdr:from>
    <xdr:to>
      <xdr:col>41</xdr:col>
      <xdr:colOff>101600</xdr:colOff>
      <xdr:row>41</xdr:row>
      <xdr:rowOff>105166</xdr:rowOff>
    </xdr:to>
    <xdr:sp macro="" textlink="">
      <xdr:nvSpPr>
        <xdr:cNvPr id="122" name="フローチャート: 判断 121">
          <a:extLst>
            <a:ext uri="{FF2B5EF4-FFF2-40B4-BE49-F238E27FC236}">
              <a16:creationId xmlns:a16="http://schemas.microsoft.com/office/drawing/2014/main" id="{9DBDCF38-3F48-48BE-B51B-E07026D08008}"/>
            </a:ext>
          </a:extLst>
        </xdr:cNvPr>
        <xdr:cNvSpPr/>
      </xdr:nvSpPr>
      <xdr:spPr>
        <a:xfrm>
          <a:off x="7810500" y="703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7592</xdr:rowOff>
    </xdr:from>
    <xdr:to>
      <xdr:col>36</xdr:col>
      <xdr:colOff>165100</xdr:colOff>
      <xdr:row>41</xdr:row>
      <xdr:rowOff>109192</xdr:rowOff>
    </xdr:to>
    <xdr:sp macro="" textlink="">
      <xdr:nvSpPr>
        <xdr:cNvPr id="123" name="フローチャート: 判断 122">
          <a:extLst>
            <a:ext uri="{FF2B5EF4-FFF2-40B4-BE49-F238E27FC236}">
              <a16:creationId xmlns:a16="http://schemas.microsoft.com/office/drawing/2014/main" id="{46AFF7F2-34CE-430C-AEC3-7AEDFC59363E}"/>
            </a:ext>
          </a:extLst>
        </xdr:cNvPr>
        <xdr:cNvSpPr/>
      </xdr:nvSpPr>
      <xdr:spPr>
        <a:xfrm>
          <a:off x="6921500" y="703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081BBBE-1032-4825-BE1E-FEB28BB6ED8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89E065F-0B38-4DF4-A9D5-6454C37B331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7FA2FE6-E0B3-4BA0-9B93-F7C55DB84E8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67F7047-7491-40A3-9921-0F90E96C4A4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FDADEAC-9A84-49CA-85A6-53D4D2B9CCE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12560</xdr:rowOff>
    </xdr:from>
    <xdr:to>
      <xdr:col>55</xdr:col>
      <xdr:colOff>50800</xdr:colOff>
      <xdr:row>41</xdr:row>
      <xdr:rowOff>114160</xdr:rowOff>
    </xdr:to>
    <xdr:sp macro="" textlink="">
      <xdr:nvSpPr>
        <xdr:cNvPr id="129" name="楕円 128">
          <a:extLst>
            <a:ext uri="{FF2B5EF4-FFF2-40B4-BE49-F238E27FC236}">
              <a16:creationId xmlns:a16="http://schemas.microsoft.com/office/drawing/2014/main" id="{839C8D90-312F-4CA9-9445-A663D20BD0FD}"/>
            </a:ext>
          </a:extLst>
        </xdr:cNvPr>
        <xdr:cNvSpPr/>
      </xdr:nvSpPr>
      <xdr:spPr>
        <a:xfrm>
          <a:off x="10426700" y="70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98937</xdr:rowOff>
    </xdr:from>
    <xdr:ext cx="534377" cy="259045"/>
    <xdr:sp macro="" textlink="">
      <xdr:nvSpPr>
        <xdr:cNvPr id="130" name="【道路】&#10;一人当たり延長該当値テキスト">
          <a:extLst>
            <a:ext uri="{FF2B5EF4-FFF2-40B4-BE49-F238E27FC236}">
              <a16:creationId xmlns:a16="http://schemas.microsoft.com/office/drawing/2014/main" id="{AEDFF3BF-BF97-4580-AF27-86EBACFBF269}"/>
            </a:ext>
          </a:extLst>
        </xdr:cNvPr>
        <xdr:cNvSpPr txBox="1"/>
      </xdr:nvSpPr>
      <xdr:spPr>
        <a:xfrm>
          <a:off x="10515600" y="695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12745</xdr:rowOff>
    </xdr:from>
    <xdr:to>
      <xdr:col>50</xdr:col>
      <xdr:colOff>165100</xdr:colOff>
      <xdr:row>41</xdr:row>
      <xdr:rowOff>114345</xdr:rowOff>
    </xdr:to>
    <xdr:sp macro="" textlink="">
      <xdr:nvSpPr>
        <xdr:cNvPr id="131" name="楕円 130">
          <a:extLst>
            <a:ext uri="{FF2B5EF4-FFF2-40B4-BE49-F238E27FC236}">
              <a16:creationId xmlns:a16="http://schemas.microsoft.com/office/drawing/2014/main" id="{8EDA6B3B-0D90-42BC-823B-BA79D7B85105}"/>
            </a:ext>
          </a:extLst>
        </xdr:cNvPr>
        <xdr:cNvSpPr/>
      </xdr:nvSpPr>
      <xdr:spPr>
        <a:xfrm>
          <a:off x="9588500" y="70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63360</xdr:rowOff>
    </xdr:from>
    <xdr:to>
      <xdr:col>55</xdr:col>
      <xdr:colOff>0</xdr:colOff>
      <xdr:row>41</xdr:row>
      <xdr:rowOff>63545</xdr:rowOff>
    </xdr:to>
    <xdr:cxnSp macro="">
      <xdr:nvCxnSpPr>
        <xdr:cNvPr id="132" name="直線コネクタ 131">
          <a:extLst>
            <a:ext uri="{FF2B5EF4-FFF2-40B4-BE49-F238E27FC236}">
              <a16:creationId xmlns:a16="http://schemas.microsoft.com/office/drawing/2014/main" id="{6607CCFC-389F-4066-B49C-1F6BE599409B}"/>
            </a:ext>
          </a:extLst>
        </xdr:cNvPr>
        <xdr:cNvCxnSpPr/>
      </xdr:nvCxnSpPr>
      <xdr:spPr>
        <a:xfrm flipV="1">
          <a:off x="9639300" y="7092810"/>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14297</xdr:rowOff>
    </xdr:from>
    <xdr:to>
      <xdr:col>46</xdr:col>
      <xdr:colOff>38100</xdr:colOff>
      <xdr:row>41</xdr:row>
      <xdr:rowOff>115897</xdr:rowOff>
    </xdr:to>
    <xdr:sp macro="" textlink="">
      <xdr:nvSpPr>
        <xdr:cNvPr id="133" name="楕円 132">
          <a:extLst>
            <a:ext uri="{FF2B5EF4-FFF2-40B4-BE49-F238E27FC236}">
              <a16:creationId xmlns:a16="http://schemas.microsoft.com/office/drawing/2014/main" id="{9ECFAED4-4CC9-4DE2-A5A5-5EDF884365EF}"/>
            </a:ext>
          </a:extLst>
        </xdr:cNvPr>
        <xdr:cNvSpPr/>
      </xdr:nvSpPr>
      <xdr:spPr>
        <a:xfrm>
          <a:off x="8699500" y="704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63545</xdr:rowOff>
    </xdr:from>
    <xdr:to>
      <xdr:col>50</xdr:col>
      <xdr:colOff>114300</xdr:colOff>
      <xdr:row>41</xdr:row>
      <xdr:rowOff>65097</xdr:rowOff>
    </xdr:to>
    <xdr:cxnSp macro="">
      <xdr:nvCxnSpPr>
        <xdr:cNvPr id="134" name="直線コネクタ 133">
          <a:extLst>
            <a:ext uri="{FF2B5EF4-FFF2-40B4-BE49-F238E27FC236}">
              <a16:creationId xmlns:a16="http://schemas.microsoft.com/office/drawing/2014/main" id="{A9875569-5B23-4830-A28A-A1C3C7091635}"/>
            </a:ext>
          </a:extLst>
        </xdr:cNvPr>
        <xdr:cNvCxnSpPr/>
      </xdr:nvCxnSpPr>
      <xdr:spPr>
        <a:xfrm flipV="1">
          <a:off x="8750300" y="7092995"/>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15886</xdr:rowOff>
    </xdr:from>
    <xdr:to>
      <xdr:col>41</xdr:col>
      <xdr:colOff>101600</xdr:colOff>
      <xdr:row>41</xdr:row>
      <xdr:rowOff>117486</xdr:rowOff>
    </xdr:to>
    <xdr:sp macro="" textlink="">
      <xdr:nvSpPr>
        <xdr:cNvPr id="135" name="楕円 134">
          <a:extLst>
            <a:ext uri="{FF2B5EF4-FFF2-40B4-BE49-F238E27FC236}">
              <a16:creationId xmlns:a16="http://schemas.microsoft.com/office/drawing/2014/main" id="{B04A44D4-6693-45B3-AA13-69C6456AF73A}"/>
            </a:ext>
          </a:extLst>
        </xdr:cNvPr>
        <xdr:cNvSpPr/>
      </xdr:nvSpPr>
      <xdr:spPr>
        <a:xfrm>
          <a:off x="7810500" y="70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65097</xdr:rowOff>
    </xdr:from>
    <xdr:to>
      <xdr:col>45</xdr:col>
      <xdr:colOff>177800</xdr:colOff>
      <xdr:row>41</xdr:row>
      <xdr:rowOff>66686</xdr:rowOff>
    </xdr:to>
    <xdr:cxnSp macro="">
      <xdr:nvCxnSpPr>
        <xdr:cNvPr id="136" name="直線コネクタ 135">
          <a:extLst>
            <a:ext uri="{FF2B5EF4-FFF2-40B4-BE49-F238E27FC236}">
              <a16:creationId xmlns:a16="http://schemas.microsoft.com/office/drawing/2014/main" id="{9377FCC4-4EE8-4367-8C6E-ADEA17EA599C}"/>
            </a:ext>
          </a:extLst>
        </xdr:cNvPr>
        <xdr:cNvCxnSpPr/>
      </xdr:nvCxnSpPr>
      <xdr:spPr>
        <a:xfrm flipV="1">
          <a:off x="7861300" y="7094547"/>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17426</xdr:rowOff>
    </xdr:from>
    <xdr:to>
      <xdr:col>36</xdr:col>
      <xdr:colOff>165100</xdr:colOff>
      <xdr:row>41</xdr:row>
      <xdr:rowOff>119026</xdr:rowOff>
    </xdr:to>
    <xdr:sp macro="" textlink="">
      <xdr:nvSpPr>
        <xdr:cNvPr id="137" name="楕円 136">
          <a:extLst>
            <a:ext uri="{FF2B5EF4-FFF2-40B4-BE49-F238E27FC236}">
              <a16:creationId xmlns:a16="http://schemas.microsoft.com/office/drawing/2014/main" id="{AA155D6C-C392-4481-AADB-87E07D5FDE23}"/>
            </a:ext>
          </a:extLst>
        </xdr:cNvPr>
        <xdr:cNvSpPr/>
      </xdr:nvSpPr>
      <xdr:spPr>
        <a:xfrm>
          <a:off x="6921500" y="70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66686</xdr:rowOff>
    </xdr:from>
    <xdr:to>
      <xdr:col>41</xdr:col>
      <xdr:colOff>50800</xdr:colOff>
      <xdr:row>41</xdr:row>
      <xdr:rowOff>68226</xdr:rowOff>
    </xdr:to>
    <xdr:cxnSp macro="">
      <xdr:nvCxnSpPr>
        <xdr:cNvPr id="138" name="直線コネクタ 137">
          <a:extLst>
            <a:ext uri="{FF2B5EF4-FFF2-40B4-BE49-F238E27FC236}">
              <a16:creationId xmlns:a16="http://schemas.microsoft.com/office/drawing/2014/main" id="{8966DEEE-C7C1-4006-9684-0064C0643FFB}"/>
            </a:ext>
          </a:extLst>
        </xdr:cNvPr>
        <xdr:cNvCxnSpPr/>
      </xdr:nvCxnSpPr>
      <xdr:spPr>
        <a:xfrm flipV="1">
          <a:off x="6972300" y="7096136"/>
          <a:ext cx="8890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a:extLst>
            <a:ext uri="{FF2B5EF4-FFF2-40B4-BE49-F238E27FC236}">
              <a16:creationId xmlns:a16="http://schemas.microsoft.com/office/drawing/2014/main" id="{44D48FBF-BBE0-48A3-B93C-6698BD801E84}"/>
            </a:ext>
          </a:extLst>
        </xdr:cNvPr>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122190</xdr:rowOff>
    </xdr:from>
    <xdr:ext cx="534377" cy="259045"/>
    <xdr:sp macro="" textlink="">
      <xdr:nvSpPr>
        <xdr:cNvPr id="140" name="n_2aveValue【道路】&#10;一人当たり延長">
          <a:extLst>
            <a:ext uri="{FF2B5EF4-FFF2-40B4-BE49-F238E27FC236}">
              <a16:creationId xmlns:a16="http://schemas.microsoft.com/office/drawing/2014/main" id="{63E6E8F1-5683-4044-967C-8CE3B419DA4C}"/>
            </a:ext>
          </a:extLst>
        </xdr:cNvPr>
        <xdr:cNvSpPr txBox="1"/>
      </xdr:nvSpPr>
      <xdr:spPr>
        <a:xfrm>
          <a:off x="8483111" y="680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121693</xdr:rowOff>
    </xdr:from>
    <xdr:ext cx="534377" cy="259045"/>
    <xdr:sp macro="" textlink="">
      <xdr:nvSpPr>
        <xdr:cNvPr id="141" name="n_3aveValue【道路】&#10;一人当たり延長">
          <a:extLst>
            <a:ext uri="{FF2B5EF4-FFF2-40B4-BE49-F238E27FC236}">
              <a16:creationId xmlns:a16="http://schemas.microsoft.com/office/drawing/2014/main" id="{9419A2DA-4990-41F0-8804-0B967EE17B95}"/>
            </a:ext>
          </a:extLst>
        </xdr:cNvPr>
        <xdr:cNvSpPr txBox="1"/>
      </xdr:nvSpPr>
      <xdr:spPr>
        <a:xfrm>
          <a:off x="7594111" y="68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125719</xdr:rowOff>
    </xdr:from>
    <xdr:ext cx="534377" cy="259045"/>
    <xdr:sp macro="" textlink="">
      <xdr:nvSpPr>
        <xdr:cNvPr id="142" name="n_4aveValue【道路】&#10;一人当たり延長">
          <a:extLst>
            <a:ext uri="{FF2B5EF4-FFF2-40B4-BE49-F238E27FC236}">
              <a16:creationId xmlns:a16="http://schemas.microsoft.com/office/drawing/2014/main" id="{CB2BF4B7-99DD-4DCB-9880-45DD07893370}"/>
            </a:ext>
          </a:extLst>
        </xdr:cNvPr>
        <xdr:cNvSpPr txBox="1"/>
      </xdr:nvSpPr>
      <xdr:spPr>
        <a:xfrm>
          <a:off x="6705111" y="681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105472</xdr:rowOff>
    </xdr:from>
    <xdr:ext cx="534377" cy="259045"/>
    <xdr:sp macro="" textlink="">
      <xdr:nvSpPr>
        <xdr:cNvPr id="143" name="n_1mainValue【道路】&#10;一人当たり延長">
          <a:extLst>
            <a:ext uri="{FF2B5EF4-FFF2-40B4-BE49-F238E27FC236}">
              <a16:creationId xmlns:a16="http://schemas.microsoft.com/office/drawing/2014/main" id="{E6BF310B-C403-48C4-B446-42BAC06DAABC}"/>
            </a:ext>
          </a:extLst>
        </xdr:cNvPr>
        <xdr:cNvSpPr txBox="1"/>
      </xdr:nvSpPr>
      <xdr:spPr>
        <a:xfrm>
          <a:off x="9359411" y="713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107024</xdr:rowOff>
    </xdr:from>
    <xdr:ext cx="534377" cy="259045"/>
    <xdr:sp macro="" textlink="">
      <xdr:nvSpPr>
        <xdr:cNvPr id="144" name="n_2mainValue【道路】&#10;一人当たり延長">
          <a:extLst>
            <a:ext uri="{FF2B5EF4-FFF2-40B4-BE49-F238E27FC236}">
              <a16:creationId xmlns:a16="http://schemas.microsoft.com/office/drawing/2014/main" id="{4D089FA7-BC88-4ABF-8869-A82055C13703}"/>
            </a:ext>
          </a:extLst>
        </xdr:cNvPr>
        <xdr:cNvSpPr txBox="1"/>
      </xdr:nvSpPr>
      <xdr:spPr>
        <a:xfrm>
          <a:off x="8483111" y="713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108613</xdr:rowOff>
    </xdr:from>
    <xdr:ext cx="534377" cy="259045"/>
    <xdr:sp macro="" textlink="">
      <xdr:nvSpPr>
        <xdr:cNvPr id="145" name="n_3mainValue【道路】&#10;一人当たり延長">
          <a:extLst>
            <a:ext uri="{FF2B5EF4-FFF2-40B4-BE49-F238E27FC236}">
              <a16:creationId xmlns:a16="http://schemas.microsoft.com/office/drawing/2014/main" id="{E4AD8B26-8817-4338-873F-515B3BA39BF3}"/>
            </a:ext>
          </a:extLst>
        </xdr:cNvPr>
        <xdr:cNvSpPr txBox="1"/>
      </xdr:nvSpPr>
      <xdr:spPr>
        <a:xfrm>
          <a:off x="7594111" y="713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110153</xdr:rowOff>
    </xdr:from>
    <xdr:ext cx="534377" cy="259045"/>
    <xdr:sp macro="" textlink="">
      <xdr:nvSpPr>
        <xdr:cNvPr id="146" name="n_4mainValue【道路】&#10;一人当たり延長">
          <a:extLst>
            <a:ext uri="{FF2B5EF4-FFF2-40B4-BE49-F238E27FC236}">
              <a16:creationId xmlns:a16="http://schemas.microsoft.com/office/drawing/2014/main" id="{0EE6A0C2-6C4E-46AB-8BB4-9422224C0A65}"/>
            </a:ext>
          </a:extLst>
        </xdr:cNvPr>
        <xdr:cNvSpPr txBox="1"/>
      </xdr:nvSpPr>
      <xdr:spPr>
        <a:xfrm>
          <a:off x="6705111" y="71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CC24B496-293C-40E0-844B-9798F4AF411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FA3BF19-D098-4FB8-85D1-64B021596FA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5E1E3096-3B51-42C0-AEAE-E823991ADF0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D4E2624-C331-45E0-A57F-54B5D093A1B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0822AC6-5D2E-43FD-A65F-3FCD04191B0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3EA4CA2-B7FA-43F9-80C3-92F6D8DC55F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D9ACAB-1017-4D0A-8A8B-A4B00E46229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CBC695E-1CAD-454E-83A3-CEFEFF494F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6821F726-03C4-49B6-AC9F-541B1118922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B90C45A-766F-47DF-A24D-82E5C6BF551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37F9F60-725C-49F8-A145-15E984129AD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747DE662-AA9F-4C03-83E7-60207D6C7F8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811019C3-FD06-4AD4-950F-73B021C9D8C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FB6AC89-ECE8-4D2E-A899-2A7F279A5CB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5B999228-B449-4295-B3DA-6D63DF07473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5D0B9A98-6AD0-4A63-B934-60DD24A5385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F0B28F73-4C44-430C-8AFD-8E3B15E53D4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BE2AC145-BAEC-4297-8965-4517CA6A5BE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4BD57CAB-D331-4070-BD04-3BEED20A1B0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6802842F-9FD9-448B-B14F-E91CD1B5178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4B070511-220D-4B9F-89B0-70B796F25AC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506576D9-1FF3-4E49-8E93-0A408AD20DB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5155B9CC-4903-427E-8161-FC9114EEC28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9AFFB80-7A12-4307-997A-1A1353843BE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C039E0D7-3DFE-41B0-996F-501FE92710B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368D9C02-2972-4211-B659-788B6B32D392}"/>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DEFE189C-D997-4BBE-8AA5-3ED61302CC4C}"/>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8D4FE26-D553-4B23-91E5-630E47B37B0B}"/>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E1A67F58-516A-4C2E-8C7C-F44D81216E3C}"/>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C9AAD10E-873D-48CB-8106-C2B8444C08D6}"/>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6F10687-E2B8-4BD1-9111-71ECE9C48C06}"/>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484F5F28-057A-43A7-BC3E-DF9A7B99AA33}"/>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E4832BDA-013C-460E-ACB0-1912F2678F54}"/>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0" name="フローチャート: 判断 179">
          <a:extLst>
            <a:ext uri="{FF2B5EF4-FFF2-40B4-BE49-F238E27FC236}">
              <a16:creationId xmlns:a16="http://schemas.microsoft.com/office/drawing/2014/main" id="{CAB9303F-151D-4EF6-93A4-62FAFBC88EFA}"/>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1" name="フローチャート: 判断 180">
          <a:extLst>
            <a:ext uri="{FF2B5EF4-FFF2-40B4-BE49-F238E27FC236}">
              <a16:creationId xmlns:a16="http://schemas.microsoft.com/office/drawing/2014/main" id="{F5096202-F1E7-4DAF-96FA-97D876136DEC}"/>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2" name="フローチャート: 判断 181">
          <a:extLst>
            <a:ext uri="{FF2B5EF4-FFF2-40B4-BE49-F238E27FC236}">
              <a16:creationId xmlns:a16="http://schemas.microsoft.com/office/drawing/2014/main" id="{5078704E-00FA-49B4-BFD0-CD44D2922054}"/>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0647179-E877-47F9-A7D0-6DDA2D2C09F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E1219D2-5185-4BA0-822E-9219C4B22F5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15B7B18-211D-407B-814A-E071A0B3797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BA20749-4080-41AE-A084-293586F947D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A98B0E1-4EE7-4CB4-884E-62D847A87A8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9616</xdr:rowOff>
    </xdr:from>
    <xdr:to>
      <xdr:col>24</xdr:col>
      <xdr:colOff>114300</xdr:colOff>
      <xdr:row>60</xdr:row>
      <xdr:rowOff>111216</xdr:rowOff>
    </xdr:to>
    <xdr:sp macro="" textlink="">
      <xdr:nvSpPr>
        <xdr:cNvPr id="188" name="楕円 187">
          <a:extLst>
            <a:ext uri="{FF2B5EF4-FFF2-40B4-BE49-F238E27FC236}">
              <a16:creationId xmlns:a16="http://schemas.microsoft.com/office/drawing/2014/main" id="{4FCAB0E9-DE31-4F96-A76E-C9BC7A41C82C}"/>
            </a:ext>
          </a:extLst>
        </xdr:cNvPr>
        <xdr:cNvSpPr/>
      </xdr:nvSpPr>
      <xdr:spPr>
        <a:xfrm>
          <a:off x="45847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32493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D38DB6EA-9D39-4BD6-BAAD-C07DB235A587}"/>
            </a:ext>
          </a:extLst>
        </xdr:cNvPr>
        <xdr:cNvSpPr txBox="1"/>
      </xdr:nvSpPr>
      <xdr:spPr>
        <a:xfrm>
          <a:off x="4673600" y="1014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90" name="楕円 189">
          <a:extLst>
            <a:ext uri="{FF2B5EF4-FFF2-40B4-BE49-F238E27FC236}">
              <a16:creationId xmlns:a16="http://schemas.microsoft.com/office/drawing/2014/main" id="{A0CAAAFF-D6D8-429E-AAC5-5EA35EB6D07C}"/>
            </a:ext>
          </a:extLst>
        </xdr:cNvPr>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60416</xdr:rowOff>
    </xdr:to>
    <xdr:cxnSp macro="">
      <xdr:nvCxnSpPr>
        <xdr:cNvPr id="191" name="直線コネクタ 190">
          <a:extLst>
            <a:ext uri="{FF2B5EF4-FFF2-40B4-BE49-F238E27FC236}">
              <a16:creationId xmlns:a16="http://schemas.microsoft.com/office/drawing/2014/main" id="{2C257058-F6FD-4D52-BC8C-61274DF24512}"/>
            </a:ext>
          </a:extLst>
        </xdr:cNvPr>
        <xdr:cNvCxnSpPr/>
      </xdr:nvCxnSpPr>
      <xdr:spPr>
        <a:xfrm>
          <a:off x="3797300" y="1032129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135346</xdr:rowOff>
    </xdr:from>
    <xdr:to>
      <xdr:col>15</xdr:col>
      <xdr:colOff>101600</xdr:colOff>
      <xdr:row>60</xdr:row>
      <xdr:rowOff>65496</xdr:rowOff>
    </xdr:to>
    <xdr:sp macro="" textlink="">
      <xdr:nvSpPr>
        <xdr:cNvPr id="192" name="楕円 191">
          <a:extLst>
            <a:ext uri="{FF2B5EF4-FFF2-40B4-BE49-F238E27FC236}">
              <a16:creationId xmlns:a16="http://schemas.microsoft.com/office/drawing/2014/main" id="{0467FC84-AC59-4A46-A5CE-8BC7B96AF32E}"/>
            </a:ext>
          </a:extLst>
        </xdr:cNvPr>
        <xdr:cNvSpPr/>
      </xdr:nvSpPr>
      <xdr:spPr>
        <a:xfrm>
          <a:off x="2857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14696</xdr:rowOff>
    </xdr:from>
    <xdr:to>
      <xdr:col>19</xdr:col>
      <xdr:colOff>177800</xdr:colOff>
      <xdr:row>60</xdr:row>
      <xdr:rowOff>34290</xdr:rowOff>
    </xdr:to>
    <xdr:cxnSp macro="">
      <xdr:nvCxnSpPr>
        <xdr:cNvPr id="193" name="直線コネクタ 192">
          <a:extLst>
            <a:ext uri="{FF2B5EF4-FFF2-40B4-BE49-F238E27FC236}">
              <a16:creationId xmlns:a16="http://schemas.microsoft.com/office/drawing/2014/main" id="{450E3109-44B8-421E-84AD-832EC83A60A7}"/>
            </a:ext>
          </a:extLst>
        </xdr:cNvPr>
        <xdr:cNvCxnSpPr/>
      </xdr:nvCxnSpPr>
      <xdr:spPr>
        <a:xfrm>
          <a:off x="2908300" y="1030169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115751</xdr:rowOff>
    </xdr:from>
    <xdr:to>
      <xdr:col>10</xdr:col>
      <xdr:colOff>165100</xdr:colOff>
      <xdr:row>60</xdr:row>
      <xdr:rowOff>45901</xdr:rowOff>
    </xdr:to>
    <xdr:sp macro="" textlink="">
      <xdr:nvSpPr>
        <xdr:cNvPr id="194" name="楕円 193">
          <a:extLst>
            <a:ext uri="{FF2B5EF4-FFF2-40B4-BE49-F238E27FC236}">
              <a16:creationId xmlns:a16="http://schemas.microsoft.com/office/drawing/2014/main" id="{33BB42E7-BBF5-4908-A3A2-7F562589C909}"/>
            </a:ext>
          </a:extLst>
        </xdr:cNvPr>
        <xdr:cNvSpPr/>
      </xdr:nvSpPr>
      <xdr:spPr>
        <a:xfrm>
          <a:off x="1968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166551</xdr:rowOff>
    </xdr:from>
    <xdr:to>
      <xdr:col>15</xdr:col>
      <xdr:colOff>50800</xdr:colOff>
      <xdr:row>60</xdr:row>
      <xdr:rowOff>14696</xdr:rowOff>
    </xdr:to>
    <xdr:cxnSp macro="">
      <xdr:nvCxnSpPr>
        <xdr:cNvPr id="195" name="直線コネクタ 194">
          <a:extLst>
            <a:ext uri="{FF2B5EF4-FFF2-40B4-BE49-F238E27FC236}">
              <a16:creationId xmlns:a16="http://schemas.microsoft.com/office/drawing/2014/main" id="{24C8B571-41E2-424A-955B-25EE634CF4F2}"/>
            </a:ext>
          </a:extLst>
        </xdr:cNvPr>
        <xdr:cNvCxnSpPr/>
      </xdr:nvCxnSpPr>
      <xdr:spPr>
        <a:xfrm>
          <a:off x="2019300" y="102821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79828</xdr:rowOff>
    </xdr:from>
    <xdr:to>
      <xdr:col>6</xdr:col>
      <xdr:colOff>38100</xdr:colOff>
      <xdr:row>60</xdr:row>
      <xdr:rowOff>9978</xdr:rowOff>
    </xdr:to>
    <xdr:sp macro="" textlink="">
      <xdr:nvSpPr>
        <xdr:cNvPr id="196" name="楕円 195">
          <a:extLst>
            <a:ext uri="{FF2B5EF4-FFF2-40B4-BE49-F238E27FC236}">
              <a16:creationId xmlns:a16="http://schemas.microsoft.com/office/drawing/2014/main" id="{053C4DCC-BC7E-4DD3-9BFE-817682C49DA4}"/>
            </a:ext>
          </a:extLst>
        </xdr:cNvPr>
        <xdr:cNvSpPr/>
      </xdr:nvSpPr>
      <xdr:spPr>
        <a:xfrm>
          <a:off x="1079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130628</xdr:rowOff>
    </xdr:from>
    <xdr:to>
      <xdr:col>10</xdr:col>
      <xdr:colOff>114300</xdr:colOff>
      <xdr:row>59</xdr:row>
      <xdr:rowOff>166551</xdr:rowOff>
    </xdr:to>
    <xdr:cxnSp macro="">
      <xdr:nvCxnSpPr>
        <xdr:cNvPr id="197" name="直線コネクタ 196">
          <a:extLst>
            <a:ext uri="{FF2B5EF4-FFF2-40B4-BE49-F238E27FC236}">
              <a16:creationId xmlns:a16="http://schemas.microsoft.com/office/drawing/2014/main" id="{31D61F95-A555-4463-90D4-507FE3631DAD}"/>
            </a:ext>
          </a:extLst>
        </xdr:cNvPr>
        <xdr:cNvCxnSpPr/>
      </xdr:nvCxnSpPr>
      <xdr:spPr>
        <a:xfrm>
          <a:off x="1130300" y="102461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2D5039BE-3307-4562-BA4C-DDE74500666B}"/>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3AAE35A0-61C2-4107-A2F7-625788E674EF}"/>
            </a:ext>
          </a:extLst>
        </xdr:cNvPr>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A2D74E43-1E2D-41AD-B1B8-805D29ED93C1}"/>
            </a:ext>
          </a:extLst>
        </xdr:cNvPr>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9B6B8883-C22C-4721-B338-0537CAA48A6A}"/>
            </a:ext>
          </a:extLst>
        </xdr:cNvPr>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32A9183A-BC65-4F19-A1C5-E29C9069FBDE}"/>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82023</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B892802D-D596-4738-874B-52490CAC3120}"/>
            </a:ext>
          </a:extLst>
        </xdr:cNvPr>
        <xdr:cNvSpPr txBox="1"/>
      </xdr:nvSpPr>
      <xdr:spPr>
        <a:xfrm>
          <a:off x="2705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62428</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6C5D8FC1-FE24-4868-A5FC-CD8210876D1F}"/>
            </a:ext>
          </a:extLst>
        </xdr:cNvPr>
        <xdr:cNvSpPr txBox="1"/>
      </xdr:nvSpPr>
      <xdr:spPr>
        <a:xfrm>
          <a:off x="1816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26505</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47609369-BBF8-4841-9D52-C80B2DC28101}"/>
            </a:ext>
          </a:extLst>
        </xdr:cNvPr>
        <xdr:cNvSpPr txBox="1"/>
      </xdr:nvSpPr>
      <xdr:spPr>
        <a:xfrm>
          <a:off x="927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5927EC1-8E75-4FA0-8F03-86D34604915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4F13015D-541E-41BE-83CC-8C9C9B53932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BC2B327A-4BD6-4510-AFB0-AD14D5982BE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6089806F-0E9D-4213-8BAF-B3805E29063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659804B-1181-414E-AD2F-E1830918615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CD01E494-4DDE-4B0F-B806-25896F06A43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C0599BFB-3EAE-4A24-833D-D5855C0201F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ED3A638B-CAE9-4FFA-8680-73F444C49A6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38BA7A7-FA55-4A5F-BECD-7474EB43A4F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7B0DDE0-66B9-4384-8B16-D565A24BE0B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1BF88EF9-B101-4FC1-935A-2C974BA8EE7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187EE9B5-3B18-4F8C-9BBC-C3388D3476C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F89622F1-F413-4280-A5FA-0F571825D28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2696C25B-BFE0-48BB-A4DD-507F363A026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17AFC634-F764-44DE-B58F-AE331D73DEC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AE3A8EC2-A6D1-4E50-A9FE-A9A25E60904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B462009F-D611-4B07-8C07-CF4D8C3EA3D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62A79F34-76DC-4800-B11B-FDA00F17385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F2EC1471-0412-4799-8AFA-08F12595B19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2DB8F633-F3CA-496B-8078-280271F55111}"/>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2794C082-F434-422A-BB92-A8892AEBDDB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25BA3522-4287-4AEF-A84E-D0B102A72CD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75C0C62E-08CD-4B7B-A166-5DCE4EFE4CD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A98ADBF9-A39C-4325-B5D1-1A3453630A4C}"/>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ED21F9EB-D7E3-44D2-ABBE-0A672D6FCE94}"/>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A7DFD509-917F-4E08-B9CB-D2CF51194A86}"/>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6E65DE38-8819-4079-BB81-8B1766F97A17}"/>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8CAD155F-D81B-4C96-96A8-27E12170DB05}"/>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561E9DD-B327-40FF-83D0-58D63DEAE823}"/>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C1AA2C9C-74B0-454A-8B51-77AED2263189}"/>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26F73163-10EF-49AE-95AC-76FBBFBC9888}"/>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141650</xdr:rowOff>
    </xdr:from>
    <xdr:to>
      <xdr:col>46</xdr:col>
      <xdr:colOff>38100</xdr:colOff>
      <xdr:row>64</xdr:row>
      <xdr:rowOff>71800</xdr:rowOff>
    </xdr:to>
    <xdr:sp macro="" textlink="">
      <xdr:nvSpPr>
        <xdr:cNvPr id="237" name="フローチャート: 判断 236">
          <a:extLst>
            <a:ext uri="{FF2B5EF4-FFF2-40B4-BE49-F238E27FC236}">
              <a16:creationId xmlns:a16="http://schemas.microsoft.com/office/drawing/2014/main" id="{1EDEAF90-468F-446C-9A40-C93CF159DDA3}"/>
            </a:ext>
          </a:extLst>
        </xdr:cNvPr>
        <xdr:cNvSpPr/>
      </xdr:nvSpPr>
      <xdr:spPr>
        <a:xfrm>
          <a:off x="8699500" y="1094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138150</xdr:rowOff>
    </xdr:from>
    <xdr:to>
      <xdr:col>41</xdr:col>
      <xdr:colOff>101600</xdr:colOff>
      <xdr:row>64</xdr:row>
      <xdr:rowOff>68300</xdr:rowOff>
    </xdr:to>
    <xdr:sp macro="" textlink="">
      <xdr:nvSpPr>
        <xdr:cNvPr id="238" name="フローチャート: 判断 237">
          <a:extLst>
            <a:ext uri="{FF2B5EF4-FFF2-40B4-BE49-F238E27FC236}">
              <a16:creationId xmlns:a16="http://schemas.microsoft.com/office/drawing/2014/main" id="{A5BD2664-B448-4BF5-BF4A-1D785A0D274D}"/>
            </a:ext>
          </a:extLst>
        </xdr:cNvPr>
        <xdr:cNvSpPr/>
      </xdr:nvSpPr>
      <xdr:spPr>
        <a:xfrm>
          <a:off x="7810500" y="1093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132345</xdr:rowOff>
    </xdr:from>
    <xdr:to>
      <xdr:col>36</xdr:col>
      <xdr:colOff>165100</xdr:colOff>
      <xdr:row>64</xdr:row>
      <xdr:rowOff>62495</xdr:rowOff>
    </xdr:to>
    <xdr:sp macro="" textlink="">
      <xdr:nvSpPr>
        <xdr:cNvPr id="239" name="フローチャート: 判断 238">
          <a:extLst>
            <a:ext uri="{FF2B5EF4-FFF2-40B4-BE49-F238E27FC236}">
              <a16:creationId xmlns:a16="http://schemas.microsoft.com/office/drawing/2014/main" id="{E27E3593-9F30-470E-957E-ADDDC9322887}"/>
            </a:ext>
          </a:extLst>
        </xdr:cNvPr>
        <xdr:cNvSpPr/>
      </xdr:nvSpPr>
      <xdr:spPr>
        <a:xfrm>
          <a:off x="6921500" y="109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66FC955-448A-4CC2-B5ED-2AF157DB27A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C49B5C2-E18A-45F5-A778-1EDE52EB4E2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AA69C12-A385-44F4-AA35-1929214CCCA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56A308F-9743-407F-8C1C-CA9B123579C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A454B65-39A4-4A9D-B784-4F9CF32D083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98491</xdr:rowOff>
    </xdr:from>
    <xdr:to>
      <xdr:col>55</xdr:col>
      <xdr:colOff>50800</xdr:colOff>
      <xdr:row>64</xdr:row>
      <xdr:rowOff>28641</xdr:rowOff>
    </xdr:to>
    <xdr:sp macro="" textlink="">
      <xdr:nvSpPr>
        <xdr:cNvPr id="245" name="楕円 244">
          <a:extLst>
            <a:ext uri="{FF2B5EF4-FFF2-40B4-BE49-F238E27FC236}">
              <a16:creationId xmlns:a16="http://schemas.microsoft.com/office/drawing/2014/main" id="{7AA0EAE0-A4A9-435D-B7BA-547EAB89A746}"/>
            </a:ext>
          </a:extLst>
        </xdr:cNvPr>
        <xdr:cNvSpPr/>
      </xdr:nvSpPr>
      <xdr:spPr>
        <a:xfrm>
          <a:off x="10426700" y="108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18183</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C995B292-E596-4BB3-951D-BDABC41BD2BE}"/>
            </a:ext>
          </a:extLst>
        </xdr:cNvPr>
        <xdr:cNvSpPr txBox="1"/>
      </xdr:nvSpPr>
      <xdr:spPr>
        <a:xfrm>
          <a:off x="10515600" y="1081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100205</xdr:rowOff>
    </xdr:from>
    <xdr:to>
      <xdr:col>50</xdr:col>
      <xdr:colOff>165100</xdr:colOff>
      <xdr:row>64</xdr:row>
      <xdr:rowOff>30355</xdr:rowOff>
    </xdr:to>
    <xdr:sp macro="" textlink="">
      <xdr:nvSpPr>
        <xdr:cNvPr id="247" name="楕円 246">
          <a:extLst>
            <a:ext uri="{FF2B5EF4-FFF2-40B4-BE49-F238E27FC236}">
              <a16:creationId xmlns:a16="http://schemas.microsoft.com/office/drawing/2014/main" id="{F3528CDE-6D8E-4658-8431-8B339938BD1D}"/>
            </a:ext>
          </a:extLst>
        </xdr:cNvPr>
        <xdr:cNvSpPr/>
      </xdr:nvSpPr>
      <xdr:spPr>
        <a:xfrm>
          <a:off x="9588500" y="10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149291</xdr:rowOff>
    </xdr:from>
    <xdr:to>
      <xdr:col>55</xdr:col>
      <xdr:colOff>0</xdr:colOff>
      <xdr:row>63</xdr:row>
      <xdr:rowOff>151005</xdr:rowOff>
    </xdr:to>
    <xdr:cxnSp macro="">
      <xdr:nvCxnSpPr>
        <xdr:cNvPr id="248" name="直線コネクタ 247">
          <a:extLst>
            <a:ext uri="{FF2B5EF4-FFF2-40B4-BE49-F238E27FC236}">
              <a16:creationId xmlns:a16="http://schemas.microsoft.com/office/drawing/2014/main" id="{E8D43B59-1DC1-4B98-9E6C-8A7FC3DC0735}"/>
            </a:ext>
          </a:extLst>
        </xdr:cNvPr>
        <xdr:cNvCxnSpPr/>
      </xdr:nvCxnSpPr>
      <xdr:spPr>
        <a:xfrm flipV="1">
          <a:off x="9639300" y="10950641"/>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103091</xdr:rowOff>
    </xdr:from>
    <xdr:to>
      <xdr:col>46</xdr:col>
      <xdr:colOff>38100</xdr:colOff>
      <xdr:row>64</xdr:row>
      <xdr:rowOff>33241</xdr:rowOff>
    </xdr:to>
    <xdr:sp macro="" textlink="">
      <xdr:nvSpPr>
        <xdr:cNvPr id="249" name="楕円 248">
          <a:extLst>
            <a:ext uri="{FF2B5EF4-FFF2-40B4-BE49-F238E27FC236}">
              <a16:creationId xmlns:a16="http://schemas.microsoft.com/office/drawing/2014/main" id="{5A062E16-055A-4E0C-939E-BB77C80C5ABE}"/>
            </a:ext>
          </a:extLst>
        </xdr:cNvPr>
        <xdr:cNvSpPr/>
      </xdr:nvSpPr>
      <xdr:spPr>
        <a:xfrm>
          <a:off x="8699500" y="1090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151005</xdr:rowOff>
    </xdr:from>
    <xdr:to>
      <xdr:col>50</xdr:col>
      <xdr:colOff>114300</xdr:colOff>
      <xdr:row>63</xdr:row>
      <xdr:rowOff>153891</xdr:rowOff>
    </xdr:to>
    <xdr:cxnSp macro="">
      <xdr:nvCxnSpPr>
        <xdr:cNvPr id="250" name="直線コネクタ 249">
          <a:extLst>
            <a:ext uri="{FF2B5EF4-FFF2-40B4-BE49-F238E27FC236}">
              <a16:creationId xmlns:a16="http://schemas.microsoft.com/office/drawing/2014/main" id="{68F61A68-EEC9-4876-B013-8BACA00ECB89}"/>
            </a:ext>
          </a:extLst>
        </xdr:cNvPr>
        <xdr:cNvCxnSpPr/>
      </xdr:nvCxnSpPr>
      <xdr:spPr>
        <a:xfrm flipV="1">
          <a:off x="8750300" y="10952355"/>
          <a:ext cx="8890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106136</xdr:rowOff>
    </xdr:from>
    <xdr:to>
      <xdr:col>41</xdr:col>
      <xdr:colOff>101600</xdr:colOff>
      <xdr:row>64</xdr:row>
      <xdr:rowOff>36286</xdr:rowOff>
    </xdr:to>
    <xdr:sp macro="" textlink="">
      <xdr:nvSpPr>
        <xdr:cNvPr id="251" name="楕円 250">
          <a:extLst>
            <a:ext uri="{FF2B5EF4-FFF2-40B4-BE49-F238E27FC236}">
              <a16:creationId xmlns:a16="http://schemas.microsoft.com/office/drawing/2014/main" id="{C1B13216-5198-463B-8BD6-55E8D708AF02}"/>
            </a:ext>
          </a:extLst>
        </xdr:cNvPr>
        <xdr:cNvSpPr/>
      </xdr:nvSpPr>
      <xdr:spPr>
        <a:xfrm>
          <a:off x="7810500" y="109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153891</xdr:rowOff>
    </xdr:from>
    <xdr:to>
      <xdr:col>45</xdr:col>
      <xdr:colOff>177800</xdr:colOff>
      <xdr:row>63</xdr:row>
      <xdr:rowOff>156936</xdr:rowOff>
    </xdr:to>
    <xdr:cxnSp macro="">
      <xdr:nvCxnSpPr>
        <xdr:cNvPr id="252" name="直線コネクタ 251">
          <a:extLst>
            <a:ext uri="{FF2B5EF4-FFF2-40B4-BE49-F238E27FC236}">
              <a16:creationId xmlns:a16="http://schemas.microsoft.com/office/drawing/2014/main" id="{919A3A61-4C28-4025-9847-4546E64D4CDE}"/>
            </a:ext>
          </a:extLst>
        </xdr:cNvPr>
        <xdr:cNvCxnSpPr/>
      </xdr:nvCxnSpPr>
      <xdr:spPr>
        <a:xfrm flipV="1">
          <a:off x="7861300" y="10955241"/>
          <a:ext cx="8890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107057</xdr:rowOff>
    </xdr:from>
    <xdr:to>
      <xdr:col>36</xdr:col>
      <xdr:colOff>165100</xdr:colOff>
      <xdr:row>64</xdr:row>
      <xdr:rowOff>37207</xdr:rowOff>
    </xdr:to>
    <xdr:sp macro="" textlink="">
      <xdr:nvSpPr>
        <xdr:cNvPr id="253" name="楕円 252">
          <a:extLst>
            <a:ext uri="{FF2B5EF4-FFF2-40B4-BE49-F238E27FC236}">
              <a16:creationId xmlns:a16="http://schemas.microsoft.com/office/drawing/2014/main" id="{E4EE4117-4000-476B-894D-4025248325BB}"/>
            </a:ext>
          </a:extLst>
        </xdr:cNvPr>
        <xdr:cNvSpPr/>
      </xdr:nvSpPr>
      <xdr:spPr>
        <a:xfrm>
          <a:off x="6921500" y="109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156936</xdr:rowOff>
    </xdr:from>
    <xdr:to>
      <xdr:col>41</xdr:col>
      <xdr:colOff>50800</xdr:colOff>
      <xdr:row>63</xdr:row>
      <xdr:rowOff>157857</xdr:rowOff>
    </xdr:to>
    <xdr:cxnSp macro="">
      <xdr:nvCxnSpPr>
        <xdr:cNvPr id="254" name="直線コネクタ 253">
          <a:extLst>
            <a:ext uri="{FF2B5EF4-FFF2-40B4-BE49-F238E27FC236}">
              <a16:creationId xmlns:a16="http://schemas.microsoft.com/office/drawing/2014/main" id="{662E36F1-8692-43DC-9359-7B0ABB703D7A}"/>
            </a:ext>
          </a:extLst>
        </xdr:cNvPr>
        <xdr:cNvCxnSpPr/>
      </xdr:nvCxnSpPr>
      <xdr:spPr>
        <a:xfrm flipV="1">
          <a:off x="6972300" y="10958286"/>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D0B8254B-5600-4B81-B5CE-C5DEE49D9CB1}"/>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62927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80EAC0FE-3D43-4CA0-B41E-B836AD327B47}"/>
            </a:ext>
          </a:extLst>
        </xdr:cNvPr>
        <xdr:cNvSpPr txBox="1"/>
      </xdr:nvSpPr>
      <xdr:spPr>
        <a:xfrm>
          <a:off x="8450795" y="110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59427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A381C33A-2844-4A06-8FE2-13E4311F77D6}"/>
            </a:ext>
          </a:extLst>
        </xdr:cNvPr>
        <xdr:cNvSpPr txBox="1"/>
      </xdr:nvSpPr>
      <xdr:spPr>
        <a:xfrm>
          <a:off x="7561795" y="1103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53622</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364AF198-312F-46E1-BE00-A880C734BCFA}"/>
            </a:ext>
          </a:extLst>
        </xdr:cNvPr>
        <xdr:cNvSpPr txBox="1"/>
      </xdr:nvSpPr>
      <xdr:spPr>
        <a:xfrm>
          <a:off x="6672795" y="1102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21482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366A64C6-96A5-43A5-ACAC-15039B2D9021}"/>
            </a:ext>
          </a:extLst>
        </xdr:cNvPr>
        <xdr:cNvSpPr txBox="1"/>
      </xdr:nvSpPr>
      <xdr:spPr>
        <a:xfrm>
          <a:off x="9327095" y="10994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49768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38B0BFF6-6057-4B22-B0FA-508FA294F280}"/>
            </a:ext>
          </a:extLst>
        </xdr:cNvPr>
        <xdr:cNvSpPr txBox="1"/>
      </xdr:nvSpPr>
      <xdr:spPr>
        <a:xfrm>
          <a:off x="8450795" y="1067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52813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EA8C8C84-4F38-417F-9750-A9B4EBE2FC9A}"/>
            </a:ext>
          </a:extLst>
        </xdr:cNvPr>
        <xdr:cNvSpPr txBox="1"/>
      </xdr:nvSpPr>
      <xdr:spPr>
        <a:xfrm>
          <a:off x="7561795" y="1068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53734</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4BB44AFD-2959-4AA0-8579-F34E35FBCEE8}"/>
            </a:ext>
          </a:extLst>
        </xdr:cNvPr>
        <xdr:cNvSpPr txBox="1"/>
      </xdr:nvSpPr>
      <xdr:spPr>
        <a:xfrm>
          <a:off x="6672795" y="1068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B8030101-993F-4C52-A989-80FC85D3024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E328B4E-2BE9-4187-8480-3F1144C6B73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D4F490B5-CD2F-4EC2-B6F1-FBB2EB21AC1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3CB427FF-BB04-49ED-A10A-B76D014ED2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9D3EC029-3A1A-4E46-803E-41452126B84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E7F960-4B90-481C-A55E-00B1899593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62861A43-44BD-490A-92D6-50D1441EA50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960F7D8-4B85-4354-88C0-4D178C16522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E10C8886-0F80-4499-8D74-0D48F3FDBEA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BF43EB6-E2EB-4A00-8FDB-7ECFA1D579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7FE8611-A959-42ED-9B3F-E4C187F820D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CA008FA2-D2B5-4721-B90F-EF545208AF0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3D97E498-81FD-43AF-8BA7-0E442166358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C8D73F9-7BA8-4D3C-83FF-CDF7080A792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BE81E6C2-C063-474C-AFE6-5D8B5C07CF7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B365182B-6F6F-4176-BE2C-F174D4B2363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634F029-6BE3-4D7F-A64A-606060ABC3F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60D4A451-C17A-4649-AA19-0B4D81DAAFB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6DBDF12A-5DFD-42A2-82D0-8B95D8C6F3A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FB406FCF-E402-425B-AB06-25B00834149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C559AA9-C1A9-4BAD-9EF9-A6929AACC7B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7331C50B-DA5E-49B6-8A88-ECB21420F0D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423BE503-9C77-4B22-ABF7-46655FBFF31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34BBF66E-8089-438C-AC6F-B104D6708C4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600EA299-A603-4E78-945A-65DAD3C3BB4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8C52AC40-D821-4EC3-BF6C-084C61A33D6B}"/>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F8F1B475-78E1-487A-BDB7-3FBB0D704CF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BC469757-B0A7-4632-B831-3D441D4B2A3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94A1EA85-2B2A-46CF-A137-3AA92B6610B6}"/>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27FDD244-29D2-4B0B-AC9E-A2E697A65B4E}"/>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C3FE369A-BB45-4124-BDE8-51F14A276A6E}"/>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BA6C2DE0-A836-44CF-AB8D-9B58FA2C2E9F}"/>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0F094238-0CED-4B89-A0CC-C1028384897A}"/>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6" name="フローチャート: 判断 295">
          <a:extLst>
            <a:ext uri="{FF2B5EF4-FFF2-40B4-BE49-F238E27FC236}">
              <a16:creationId xmlns:a16="http://schemas.microsoft.com/office/drawing/2014/main" id="{9E778880-84FA-4DDB-891E-5B90104D1045}"/>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7" name="フローチャート: 判断 296">
          <a:extLst>
            <a:ext uri="{FF2B5EF4-FFF2-40B4-BE49-F238E27FC236}">
              <a16:creationId xmlns:a16="http://schemas.microsoft.com/office/drawing/2014/main" id="{7424B96F-8A4F-4CD6-BDC6-B2988B49B24F}"/>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8" name="フローチャート: 判断 297">
          <a:extLst>
            <a:ext uri="{FF2B5EF4-FFF2-40B4-BE49-F238E27FC236}">
              <a16:creationId xmlns:a16="http://schemas.microsoft.com/office/drawing/2014/main" id="{C8E7C6AC-D90B-464A-A77C-DA4ABCDF18D5}"/>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47E14A0-266A-4F3C-B69F-FEBEF7FAEE4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753B25C-F0AC-45DD-9C23-57A7F9EF40F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09D3C2C-7091-4050-A637-3F8343D70F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25EC84B-0FD5-4F28-97F3-53DF30FCCDA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A80B740-C7DD-40A7-9514-FF23DB8FC52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106499</xdr:rowOff>
    </xdr:from>
    <xdr:to>
      <xdr:col>24</xdr:col>
      <xdr:colOff>114300</xdr:colOff>
      <xdr:row>85</xdr:row>
      <xdr:rowOff>36649</xdr:rowOff>
    </xdr:to>
    <xdr:sp macro="" textlink="">
      <xdr:nvSpPr>
        <xdr:cNvPr id="304" name="楕円 303">
          <a:extLst>
            <a:ext uri="{FF2B5EF4-FFF2-40B4-BE49-F238E27FC236}">
              <a16:creationId xmlns:a16="http://schemas.microsoft.com/office/drawing/2014/main" id="{4FA40060-7B2C-47CE-B078-A90D86801C3B}"/>
            </a:ext>
          </a:extLst>
        </xdr:cNvPr>
        <xdr:cNvSpPr/>
      </xdr:nvSpPr>
      <xdr:spPr>
        <a:xfrm>
          <a:off x="45847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84926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AEF5531-A0B9-4090-B05B-F4DF563249FE}"/>
            </a:ext>
          </a:extLst>
        </xdr:cNvPr>
        <xdr:cNvSpPr txBox="1"/>
      </xdr:nvSpPr>
      <xdr:spPr>
        <a:xfrm>
          <a:off x="4673600"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88537</xdr:rowOff>
    </xdr:from>
    <xdr:to>
      <xdr:col>20</xdr:col>
      <xdr:colOff>38100</xdr:colOff>
      <xdr:row>85</xdr:row>
      <xdr:rowOff>18687</xdr:rowOff>
    </xdr:to>
    <xdr:sp macro="" textlink="">
      <xdr:nvSpPr>
        <xdr:cNvPr id="306" name="楕円 305">
          <a:extLst>
            <a:ext uri="{FF2B5EF4-FFF2-40B4-BE49-F238E27FC236}">
              <a16:creationId xmlns:a16="http://schemas.microsoft.com/office/drawing/2014/main" id="{1EF1D9EC-DC45-4B06-B091-71AE09EBD48F}"/>
            </a:ext>
          </a:extLst>
        </xdr:cNvPr>
        <xdr:cNvSpPr/>
      </xdr:nvSpPr>
      <xdr:spPr>
        <a:xfrm>
          <a:off x="3746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139337</xdr:rowOff>
    </xdr:from>
    <xdr:to>
      <xdr:col>24</xdr:col>
      <xdr:colOff>63500</xdr:colOff>
      <xdr:row>84</xdr:row>
      <xdr:rowOff>157299</xdr:rowOff>
    </xdr:to>
    <xdr:cxnSp macro="">
      <xdr:nvCxnSpPr>
        <xdr:cNvPr id="307" name="直線コネクタ 306">
          <a:extLst>
            <a:ext uri="{FF2B5EF4-FFF2-40B4-BE49-F238E27FC236}">
              <a16:creationId xmlns:a16="http://schemas.microsoft.com/office/drawing/2014/main" id="{4B760BA8-F5ED-41D1-A81E-2A851FF1802B}"/>
            </a:ext>
          </a:extLst>
        </xdr:cNvPr>
        <xdr:cNvCxnSpPr/>
      </xdr:nvCxnSpPr>
      <xdr:spPr>
        <a:xfrm>
          <a:off x="3797300" y="1454113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62412</xdr:rowOff>
    </xdr:from>
    <xdr:to>
      <xdr:col>15</xdr:col>
      <xdr:colOff>101600</xdr:colOff>
      <xdr:row>84</xdr:row>
      <xdr:rowOff>164012</xdr:rowOff>
    </xdr:to>
    <xdr:sp macro="" textlink="">
      <xdr:nvSpPr>
        <xdr:cNvPr id="308" name="楕円 307">
          <a:extLst>
            <a:ext uri="{FF2B5EF4-FFF2-40B4-BE49-F238E27FC236}">
              <a16:creationId xmlns:a16="http://schemas.microsoft.com/office/drawing/2014/main" id="{886E0A7E-A3A4-4B15-B188-F5F45D66BD02}"/>
            </a:ext>
          </a:extLst>
        </xdr:cNvPr>
        <xdr:cNvSpPr/>
      </xdr:nvSpPr>
      <xdr:spPr>
        <a:xfrm>
          <a:off x="2857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113212</xdr:rowOff>
    </xdr:from>
    <xdr:to>
      <xdr:col>19</xdr:col>
      <xdr:colOff>177800</xdr:colOff>
      <xdr:row>84</xdr:row>
      <xdr:rowOff>139337</xdr:rowOff>
    </xdr:to>
    <xdr:cxnSp macro="">
      <xdr:nvCxnSpPr>
        <xdr:cNvPr id="309" name="直線コネクタ 308">
          <a:extLst>
            <a:ext uri="{FF2B5EF4-FFF2-40B4-BE49-F238E27FC236}">
              <a16:creationId xmlns:a16="http://schemas.microsoft.com/office/drawing/2014/main" id="{F0F554A0-D8F7-410F-98A9-E3F07BF1E2DF}"/>
            </a:ext>
          </a:extLst>
        </xdr:cNvPr>
        <xdr:cNvCxnSpPr/>
      </xdr:nvCxnSpPr>
      <xdr:spPr>
        <a:xfrm>
          <a:off x="2908300" y="145150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52614</xdr:rowOff>
    </xdr:from>
    <xdr:to>
      <xdr:col>10</xdr:col>
      <xdr:colOff>165100</xdr:colOff>
      <xdr:row>84</xdr:row>
      <xdr:rowOff>154214</xdr:rowOff>
    </xdr:to>
    <xdr:sp macro="" textlink="">
      <xdr:nvSpPr>
        <xdr:cNvPr id="310" name="楕円 309">
          <a:extLst>
            <a:ext uri="{FF2B5EF4-FFF2-40B4-BE49-F238E27FC236}">
              <a16:creationId xmlns:a16="http://schemas.microsoft.com/office/drawing/2014/main" id="{80704C5F-A2B1-42A1-A779-44154EA3F8F0}"/>
            </a:ext>
          </a:extLst>
        </xdr:cNvPr>
        <xdr:cNvSpPr/>
      </xdr:nvSpPr>
      <xdr:spPr>
        <a:xfrm>
          <a:off x="1968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103414</xdr:rowOff>
    </xdr:from>
    <xdr:to>
      <xdr:col>15</xdr:col>
      <xdr:colOff>50800</xdr:colOff>
      <xdr:row>84</xdr:row>
      <xdr:rowOff>113212</xdr:rowOff>
    </xdr:to>
    <xdr:cxnSp macro="">
      <xdr:nvCxnSpPr>
        <xdr:cNvPr id="311" name="直線コネクタ 310">
          <a:extLst>
            <a:ext uri="{FF2B5EF4-FFF2-40B4-BE49-F238E27FC236}">
              <a16:creationId xmlns:a16="http://schemas.microsoft.com/office/drawing/2014/main" id="{519B6931-8441-42E9-AA48-E19AC3FFE8CE}"/>
            </a:ext>
          </a:extLst>
        </xdr:cNvPr>
        <xdr:cNvCxnSpPr/>
      </xdr:nvCxnSpPr>
      <xdr:spPr>
        <a:xfrm>
          <a:off x="2019300" y="145052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49349</xdr:rowOff>
    </xdr:from>
    <xdr:to>
      <xdr:col>6</xdr:col>
      <xdr:colOff>38100</xdr:colOff>
      <xdr:row>84</xdr:row>
      <xdr:rowOff>150949</xdr:rowOff>
    </xdr:to>
    <xdr:sp macro="" textlink="">
      <xdr:nvSpPr>
        <xdr:cNvPr id="312" name="楕円 311">
          <a:extLst>
            <a:ext uri="{FF2B5EF4-FFF2-40B4-BE49-F238E27FC236}">
              <a16:creationId xmlns:a16="http://schemas.microsoft.com/office/drawing/2014/main" id="{AA37702A-F272-444A-8454-A8F82F8E5956}"/>
            </a:ext>
          </a:extLst>
        </xdr:cNvPr>
        <xdr:cNvSpPr/>
      </xdr:nvSpPr>
      <xdr:spPr>
        <a:xfrm>
          <a:off x="1079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100149</xdr:rowOff>
    </xdr:from>
    <xdr:to>
      <xdr:col>10</xdr:col>
      <xdr:colOff>114300</xdr:colOff>
      <xdr:row>84</xdr:row>
      <xdr:rowOff>103414</xdr:rowOff>
    </xdr:to>
    <xdr:cxnSp macro="">
      <xdr:nvCxnSpPr>
        <xdr:cNvPr id="313" name="直線コネクタ 312">
          <a:extLst>
            <a:ext uri="{FF2B5EF4-FFF2-40B4-BE49-F238E27FC236}">
              <a16:creationId xmlns:a16="http://schemas.microsoft.com/office/drawing/2014/main" id="{D19C3348-4E5F-4E6D-9E4B-E4F79EDB15FE}"/>
            </a:ext>
          </a:extLst>
        </xdr:cNvPr>
        <xdr:cNvCxnSpPr/>
      </xdr:nvCxnSpPr>
      <xdr:spPr>
        <a:xfrm>
          <a:off x="1130300" y="145019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B80D7321-3DC0-4415-95A4-0BA552CE938E}"/>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5" name="n_2aveValue【公営住宅】&#10;有形固定資産減価償却率">
          <a:extLst>
            <a:ext uri="{FF2B5EF4-FFF2-40B4-BE49-F238E27FC236}">
              <a16:creationId xmlns:a16="http://schemas.microsoft.com/office/drawing/2014/main" id="{9C6921BD-53C3-4AD4-8B7C-1E1502191E26}"/>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6" name="n_3aveValue【公営住宅】&#10;有形固定資産減価償却率">
          <a:extLst>
            <a:ext uri="{FF2B5EF4-FFF2-40B4-BE49-F238E27FC236}">
              <a16:creationId xmlns:a16="http://schemas.microsoft.com/office/drawing/2014/main" id="{3F914C9C-D6B3-46A2-9D53-B252E4B91AE3}"/>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7" name="n_4aveValue【公営住宅】&#10;有形固定資産減価償却率">
          <a:extLst>
            <a:ext uri="{FF2B5EF4-FFF2-40B4-BE49-F238E27FC236}">
              <a16:creationId xmlns:a16="http://schemas.microsoft.com/office/drawing/2014/main" id="{66CC9CA1-8D08-4648-86F3-ADA6011F69DC}"/>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9814</xdr:rowOff>
    </xdr:from>
    <xdr:ext cx="405111" cy="259045"/>
    <xdr:sp macro="" textlink="">
      <xdr:nvSpPr>
        <xdr:cNvPr id="318" name="n_1mainValue【公営住宅】&#10;有形固定資産減価償却率">
          <a:extLst>
            <a:ext uri="{FF2B5EF4-FFF2-40B4-BE49-F238E27FC236}">
              <a16:creationId xmlns:a16="http://schemas.microsoft.com/office/drawing/2014/main" id="{A5385764-12C1-4D20-B276-E0D545721CB2}"/>
            </a:ext>
          </a:extLst>
        </xdr:cNvPr>
        <xdr:cNvSpPr txBox="1"/>
      </xdr:nvSpPr>
      <xdr:spPr>
        <a:xfrm>
          <a:off x="35820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155139</xdr:rowOff>
    </xdr:from>
    <xdr:ext cx="405111" cy="259045"/>
    <xdr:sp macro="" textlink="">
      <xdr:nvSpPr>
        <xdr:cNvPr id="319" name="n_2mainValue【公営住宅】&#10;有形固定資産減価償却率">
          <a:extLst>
            <a:ext uri="{FF2B5EF4-FFF2-40B4-BE49-F238E27FC236}">
              <a16:creationId xmlns:a16="http://schemas.microsoft.com/office/drawing/2014/main" id="{22B0809E-8192-4D63-AD74-09D14EA7BDE7}"/>
            </a:ext>
          </a:extLst>
        </xdr:cNvPr>
        <xdr:cNvSpPr txBox="1"/>
      </xdr:nvSpPr>
      <xdr:spPr>
        <a:xfrm>
          <a:off x="27057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145341</xdr:rowOff>
    </xdr:from>
    <xdr:ext cx="405111" cy="259045"/>
    <xdr:sp macro="" textlink="">
      <xdr:nvSpPr>
        <xdr:cNvPr id="320" name="n_3mainValue【公営住宅】&#10;有形固定資産減価償却率">
          <a:extLst>
            <a:ext uri="{FF2B5EF4-FFF2-40B4-BE49-F238E27FC236}">
              <a16:creationId xmlns:a16="http://schemas.microsoft.com/office/drawing/2014/main" id="{789BF46D-5A88-4143-9566-343FE21CE592}"/>
            </a:ext>
          </a:extLst>
        </xdr:cNvPr>
        <xdr:cNvSpPr txBox="1"/>
      </xdr:nvSpPr>
      <xdr:spPr>
        <a:xfrm>
          <a:off x="1816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142076</xdr:rowOff>
    </xdr:from>
    <xdr:ext cx="405111" cy="259045"/>
    <xdr:sp macro="" textlink="">
      <xdr:nvSpPr>
        <xdr:cNvPr id="321" name="n_4mainValue【公営住宅】&#10;有形固定資産減価償却率">
          <a:extLst>
            <a:ext uri="{FF2B5EF4-FFF2-40B4-BE49-F238E27FC236}">
              <a16:creationId xmlns:a16="http://schemas.microsoft.com/office/drawing/2014/main" id="{CA31E52B-D8F6-43C7-B6E6-7CF9A57157CC}"/>
            </a:ext>
          </a:extLst>
        </xdr:cNvPr>
        <xdr:cNvSpPr txBox="1"/>
      </xdr:nvSpPr>
      <xdr:spPr>
        <a:xfrm>
          <a:off x="927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D2755C0-39E4-4E76-A6C3-795D15DB185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F690433-9362-4DE8-9F5E-1718165799E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B538C2CD-9E9D-444C-B3C7-1FE43BDA221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B186E8A-F63B-421B-A076-6EA9A667F2E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AF715392-1958-4AAD-9B7A-466D76821F7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D31B083-DE94-405B-AF93-FECA1F698E9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B5F81C5-65F8-4D66-9AEC-29C6FC6E7E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D6B9BB4-E521-4678-9CB0-DD192214992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538D4404-5DDD-42FB-8EDA-8B611A5B52A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7295248-0540-4EF5-B7F8-0439D7321E0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CF9C56A3-1559-4EB8-84AF-8280C38069A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65CEABEC-0D01-4355-96F7-C179CE2E6A7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3BA7CA39-F45C-4068-A82B-59BA3A5F53A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72D6EF4D-882B-43F9-BB71-0634384FB0A9}"/>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2D177244-2305-4CDC-A992-6164D6194FE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D3D84B88-C1FF-4195-A8D7-6164AF95C132}"/>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7F0FFF26-BC25-489D-969F-80CF64E7BF3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E11EB5D6-810A-48A9-ABA6-3168C1AB9214}"/>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E564B8E3-13B8-4CDC-9C41-09C852B69BF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1F652E88-95DD-4E75-9F3E-106F2BAA50AF}"/>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A1596188-A7A0-401E-BF5A-ADD8511E44C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4D054315-2AB3-47FC-B0C7-52D7C7CB4228}"/>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6344C57-ABB2-41C1-8480-74024A03C8D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4D5E2930-BA31-4883-A3FF-7C77AB4A3237}"/>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BB14835-3794-44C7-B496-346091E08F6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E86FB5D7-F325-48FD-A628-BC00AF8A0020}"/>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9A35AAAA-7903-422E-8827-61B0EED6E9B6}"/>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56C9DCFE-A49D-4ECA-B8AB-DEBFE1D1A38A}"/>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9FCDCAD7-B5DE-4FA7-9837-00761C764987}"/>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79F435D7-86CA-47CE-8C52-BBACA41D5C60}"/>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FBD1D801-2ACB-42E1-8014-360934BB690F}"/>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5CA02345-A79F-4016-98B0-F56426C9102E}"/>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90D5B821-7E67-4B84-97F1-7E1339857904}"/>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111920</xdr:rowOff>
    </xdr:from>
    <xdr:to>
      <xdr:col>46</xdr:col>
      <xdr:colOff>38100</xdr:colOff>
      <xdr:row>87</xdr:row>
      <xdr:rowOff>42070</xdr:rowOff>
    </xdr:to>
    <xdr:sp macro="" textlink="">
      <xdr:nvSpPr>
        <xdr:cNvPr id="355" name="フローチャート: 判断 354">
          <a:extLst>
            <a:ext uri="{FF2B5EF4-FFF2-40B4-BE49-F238E27FC236}">
              <a16:creationId xmlns:a16="http://schemas.microsoft.com/office/drawing/2014/main" id="{B4FA48F7-10C8-480E-B7A4-6C4BBC4949EE}"/>
            </a:ext>
          </a:extLst>
        </xdr:cNvPr>
        <xdr:cNvSpPr/>
      </xdr:nvSpPr>
      <xdr:spPr>
        <a:xfrm>
          <a:off x="8699500" y="1485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111685</xdr:rowOff>
    </xdr:from>
    <xdr:to>
      <xdr:col>41</xdr:col>
      <xdr:colOff>101600</xdr:colOff>
      <xdr:row>87</xdr:row>
      <xdr:rowOff>41835</xdr:rowOff>
    </xdr:to>
    <xdr:sp macro="" textlink="">
      <xdr:nvSpPr>
        <xdr:cNvPr id="356" name="フローチャート: 判断 355">
          <a:extLst>
            <a:ext uri="{FF2B5EF4-FFF2-40B4-BE49-F238E27FC236}">
              <a16:creationId xmlns:a16="http://schemas.microsoft.com/office/drawing/2014/main" id="{3555C2E8-C825-45A8-9311-2FDC3606B2A8}"/>
            </a:ext>
          </a:extLst>
        </xdr:cNvPr>
        <xdr:cNvSpPr/>
      </xdr:nvSpPr>
      <xdr:spPr>
        <a:xfrm>
          <a:off x="7810500" y="148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112237</xdr:rowOff>
    </xdr:from>
    <xdr:to>
      <xdr:col>36</xdr:col>
      <xdr:colOff>165100</xdr:colOff>
      <xdr:row>87</xdr:row>
      <xdr:rowOff>42387</xdr:rowOff>
    </xdr:to>
    <xdr:sp macro="" textlink="">
      <xdr:nvSpPr>
        <xdr:cNvPr id="357" name="フローチャート: 判断 356">
          <a:extLst>
            <a:ext uri="{FF2B5EF4-FFF2-40B4-BE49-F238E27FC236}">
              <a16:creationId xmlns:a16="http://schemas.microsoft.com/office/drawing/2014/main" id="{C2696A4D-E8C4-4324-8E95-1147DC6A7E62}"/>
            </a:ext>
          </a:extLst>
        </xdr:cNvPr>
        <xdr:cNvSpPr/>
      </xdr:nvSpPr>
      <xdr:spPr>
        <a:xfrm>
          <a:off x="6921500" y="1485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9C4736B-E490-46BB-B9D2-948C77966AB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FE24060-423D-4C7A-BD80-D6A2A7F6B0E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6A5F4E0-3E80-4B97-AF0C-9C02F681BBC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F4CB6FF-8312-4F66-8180-5169D7273A2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B018D2F-EDE7-43B8-AE22-9B8DA0902CA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104997</xdr:rowOff>
    </xdr:from>
    <xdr:to>
      <xdr:col>55</xdr:col>
      <xdr:colOff>50800</xdr:colOff>
      <xdr:row>87</xdr:row>
      <xdr:rowOff>35147</xdr:rowOff>
    </xdr:to>
    <xdr:sp macro="" textlink="">
      <xdr:nvSpPr>
        <xdr:cNvPr id="363" name="楕円 362">
          <a:extLst>
            <a:ext uri="{FF2B5EF4-FFF2-40B4-BE49-F238E27FC236}">
              <a16:creationId xmlns:a16="http://schemas.microsoft.com/office/drawing/2014/main" id="{9F670537-8781-4B60-ACC4-8428ADCBAB46}"/>
            </a:ext>
          </a:extLst>
        </xdr:cNvPr>
        <xdr:cNvSpPr/>
      </xdr:nvSpPr>
      <xdr:spPr>
        <a:xfrm>
          <a:off x="10426700" y="148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70022</xdr:rowOff>
    </xdr:from>
    <xdr:ext cx="469744" cy="259045"/>
    <xdr:sp macro="" textlink="">
      <xdr:nvSpPr>
        <xdr:cNvPr id="364" name="【公営住宅】&#10;一人当たり面積該当値テキスト">
          <a:extLst>
            <a:ext uri="{FF2B5EF4-FFF2-40B4-BE49-F238E27FC236}">
              <a16:creationId xmlns:a16="http://schemas.microsoft.com/office/drawing/2014/main" id="{D0D60374-0C36-4520-B956-157C99D132D5}"/>
            </a:ext>
          </a:extLst>
        </xdr:cNvPr>
        <xdr:cNvSpPr txBox="1"/>
      </xdr:nvSpPr>
      <xdr:spPr>
        <a:xfrm>
          <a:off x="10515600" y="148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105221</xdr:rowOff>
    </xdr:from>
    <xdr:to>
      <xdr:col>50</xdr:col>
      <xdr:colOff>165100</xdr:colOff>
      <xdr:row>87</xdr:row>
      <xdr:rowOff>35371</xdr:rowOff>
    </xdr:to>
    <xdr:sp macro="" textlink="">
      <xdr:nvSpPr>
        <xdr:cNvPr id="365" name="楕円 364">
          <a:extLst>
            <a:ext uri="{FF2B5EF4-FFF2-40B4-BE49-F238E27FC236}">
              <a16:creationId xmlns:a16="http://schemas.microsoft.com/office/drawing/2014/main" id="{D1DBD513-5CAE-4FF4-892A-E62895DA8439}"/>
            </a:ext>
          </a:extLst>
        </xdr:cNvPr>
        <xdr:cNvSpPr/>
      </xdr:nvSpPr>
      <xdr:spPr>
        <a:xfrm>
          <a:off x="9588500" y="1484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155797</xdr:rowOff>
    </xdr:from>
    <xdr:to>
      <xdr:col>55</xdr:col>
      <xdr:colOff>0</xdr:colOff>
      <xdr:row>86</xdr:row>
      <xdr:rowOff>156021</xdr:rowOff>
    </xdr:to>
    <xdr:cxnSp macro="">
      <xdr:nvCxnSpPr>
        <xdr:cNvPr id="366" name="直線コネクタ 365">
          <a:extLst>
            <a:ext uri="{FF2B5EF4-FFF2-40B4-BE49-F238E27FC236}">
              <a16:creationId xmlns:a16="http://schemas.microsoft.com/office/drawing/2014/main" id="{6E6BE09F-A1A5-4EC1-84E7-C13135045C95}"/>
            </a:ext>
          </a:extLst>
        </xdr:cNvPr>
        <xdr:cNvCxnSpPr/>
      </xdr:nvCxnSpPr>
      <xdr:spPr>
        <a:xfrm flipV="1">
          <a:off x="9639300" y="14900497"/>
          <a:ext cx="8382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105268</xdr:rowOff>
    </xdr:from>
    <xdr:to>
      <xdr:col>46</xdr:col>
      <xdr:colOff>38100</xdr:colOff>
      <xdr:row>87</xdr:row>
      <xdr:rowOff>35418</xdr:rowOff>
    </xdr:to>
    <xdr:sp macro="" textlink="">
      <xdr:nvSpPr>
        <xdr:cNvPr id="367" name="楕円 366">
          <a:extLst>
            <a:ext uri="{FF2B5EF4-FFF2-40B4-BE49-F238E27FC236}">
              <a16:creationId xmlns:a16="http://schemas.microsoft.com/office/drawing/2014/main" id="{5A9B1C2A-7A53-4AA9-9258-73D1E3556D7F}"/>
            </a:ext>
          </a:extLst>
        </xdr:cNvPr>
        <xdr:cNvSpPr/>
      </xdr:nvSpPr>
      <xdr:spPr>
        <a:xfrm>
          <a:off x="8699500" y="148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156021</xdr:rowOff>
    </xdr:from>
    <xdr:to>
      <xdr:col>50</xdr:col>
      <xdr:colOff>114300</xdr:colOff>
      <xdr:row>86</xdr:row>
      <xdr:rowOff>156068</xdr:rowOff>
    </xdr:to>
    <xdr:cxnSp macro="">
      <xdr:nvCxnSpPr>
        <xdr:cNvPr id="368" name="直線コネクタ 367">
          <a:extLst>
            <a:ext uri="{FF2B5EF4-FFF2-40B4-BE49-F238E27FC236}">
              <a16:creationId xmlns:a16="http://schemas.microsoft.com/office/drawing/2014/main" id="{A688741E-F09C-4458-A5BB-495C98704433}"/>
            </a:ext>
          </a:extLst>
        </xdr:cNvPr>
        <xdr:cNvCxnSpPr/>
      </xdr:nvCxnSpPr>
      <xdr:spPr>
        <a:xfrm flipV="1">
          <a:off x="8750300" y="14900721"/>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105457</xdr:rowOff>
    </xdr:from>
    <xdr:to>
      <xdr:col>41</xdr:col>
      <xdr:colOff>101600</xdr:colOff>
      <xdr:row>87</xdr:row>
      <xdr:rowOff>35607</xdr:rowOff>
    </xdr:to>
    <xdr:sp macro="" textlink="">
      <xdr:nvSpPr>
        <xdr:cNvPr id="369" name="楕円 368">
          <a:extLst>
            <a:ext uri="{FF2B5EF4-FFF2-40B4-BE49-F238E27FC236}">
              <a16:creationId xmlns:a16="http://schemas.microsoft.com/office/drawing/2014/main" id="{82609EB2-2FA5-4635-A043-534793AF97E1}"/>
            </a:ext>
          </a:extLst>
        </xdr:cNvPr>
        <xdr:cNvSpPr/>
      </xdr:nvSpPr>
      <xdr:spPr>
        <a:xfrm>
          <a:off x="7810500" y="148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156068</xdr:rowOff>
    </xdr:from>
    <xdr:to>
      <xdr:col>45</xdr:col>
      <xdr:colOff>177800</xdr:colOff>
      <xdr:row>86</xdr:row>
      <xdr:rowOff>156257</xdr:rowOff>
    </xdr:to>
    <xdr:cxnSp macro="">
      <xdr:nvCxnSpPr>
        <xdr:cNvPr id="370" name="直線コネクタ 369">
          <a:extLst>
            <a:ext uri="{FF2B5EF4-FFF2-40B4-BE49-F238E27FC236}">
              <a16:creationId xmlns:a16="http://schemas.microsoft.com/office/drawing/2014/main" id="{818A8E76-5A0C-4AA6-B834-3F63D5BA8DB2}"/>
            </a:ext>
          </a:extLst>
        </xdr:cNvPr>
        <xdr:cNvCxnSpPr/>
      </xdr:nvCxnSpPr>
      <xdr:spPr>
        <a:xfrm flipV="1">
          <a:off x="7861300" y="14900768"/>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105508</xdr:rowOff>
    </xdr:from>
    <xdr:to>
      <xdr:col>36</xdr:col>
      <xdr:colOff>165100</xdr:colOff>
      <xdr:row>87</xdr:row>
      <xdr:rowOff>35658</xdr:rowOff>
    </xdr:to>
    <xdr:sp macro="" textlink="">
      <xdr:nvSpPr>
        <xdr:cNvPr id="371" name="楕円 370">
          <a:extLst>
            <a:ext uri="{FF2B5EF4-FFF2-40B4-BE49-F238E27FC236}">
              <a16:creationId xmlns:a16="http://schemas.microsoft.com/office/drawing/2014/main" id="{CFADEA70-3CB6-43C2-8993-4BD1E56411BB}"/>
            </a:ext>
          </a:extLst>
        </xdr:cNvPr>
        <xdr:cNvSpPr/>
      </xdr:nvSpPr>
      <xdr:spPr>
        <a:xfrm>
          <a:off x="6921500" y="148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156257</xdr:rowOff>
    </xdr:from>
    <xdr:to>
      <xdr:col>41</xdr:col>
      <xdr:colOff>50800</xdr:colOff>
      <xdr:row>86</xdr:row>
      <xdr:rowOff>156308</xdr:rowOff>
    </xdr:to>
    <xdr:cxnSp macro="">
      <xdr:nvCxnSpPr>
        <xdr:cNvPr id="372" name="直線コネクタ 371">
          <a:extLst>
            <a:ext uri="{FF2B5EF4-FFF2-40B4-BE49-F238E27FC236}">
              <a16:creationId xmlns:a16="http://schemas.microsoft.com/office/drawing/2014/main" id="{704C55FE-4DEA-4F31-AFDB-9745F8B7149A}"/>
            </a:ext>
          </a:extLst>
        </xdr:cNvPr>
        <xdr:cNvCxnSpPr/>
      </xdr:nvCxnSpPr>
      <xdr:spPr>
        <a:xfrm flipV="1">
          <a:off x="6972300" y="14900957"/>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AE66FB0E-BBEB-4211-88B7-75115453337F}"/>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33197</xdr:rowOff>
    </xdr:from>
    <xdr:ext cx="469744" cy="259045"/>
    <xdr:sp macro="" textlink="">
      <xdr:nvSpPr>
        <xdr:cNvPr id="374" name="n_2aveValue【公営住宅】&#10;一人当たり面積">
          <a:extLst>
            <a:ext uri="{FF2B5EF4-FFF2-40B4-BE49-F238E27FC236}">
              <a16:creationId xmlns:a16="http://schemas.microsoft.com/office/drawing/2014/main" id="{1DFC3036-0464-422C-817C-9B5E0A833287}"/>
            </a:ext>
          </a:extLst>
        </xdr:cNvPr>
        <xdr:cNvSpPr txBox="1"/>
      </xdr:nvSpPr>
      <xdr:spPr>
        <a:xfrm>
          <a:off x="8515427" y="1494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32962</xdr:rowOff>
    </xdr:from>
    <xdr:ext cx="469744" cy="259045"/>
    <xdr:sp macro="" textlink="">
      <xdr:nvSpPr>
        <xdr:cNvPr id="375" name="n_3aveValue【公営住宅】&#10;一人当たり面積">
          <a:extLst>
            <a:ext uri="{FF2B5EF4-FFF2-40B4-BE49-F238E27FC236}">
              <a16:creationId xmlns:a16="http://schemas.microsoft.com/office/drawing/2014/main" id="{F6E10D9E-7707-4FBB-AFDA-D5F6D9E7A5C1}"/>
            </a:ext>
          </a:extLst>
        </xdr:cNvPr>
        <xdr:cNvSpPr txBox="1"/>
      </xdr:nvSpPr>
      <xdr:spPr>
        <a:xfrm>
          <a:off x="7626427" y="149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33514</xdr:rowOff>
    </xdr:from>
    <xdr:ext cx="469744" cy="259045"/>
    <xdr:sp macro="" textlink="">
      <xdr:nvSpPr>
        <xdr:cNvPr id="376" name="n_4aveValue【公営住宅】&#10;一人当たり面積">
          <a:extLst>
            <a:ext uri="{FF2B5EF4-FFF2-40B4-BE49-F238E27FC236}">
              <a16:creationId xmlns:a16="http://schemas.microsoft.com/office/drawing/2014/main" id="{093A2BC1-9CD3-4651-98E1-802EBE32C024}"/>
            </a:ext>
          </a:extLst>
        </xdr:cNvPr>
        <xdr:cNvSpPr txBox="1"/>
      </xdr:nvSpPr>
      <xdr:spPr>
        <a:xfrm>
          <a:off x="6737427" y="149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26498</xdr:rowOff>
    </xdr:from>
    <xdr:ext cx="469744" cy="259045"/>
    <xdr:sp macro="" textlink="">
      <xdr:nvSpPr>
        <xdr:cNvPr id="377" name="n_1mainValue【公営住宅】&#10;一人当たり面積">
          <a:extLst>
            <a:ext uri="{FF2B5EF4-FFF2-40B4-BE49-F238E27FC236}">
              <a16:creationId xmlns:a16="http://schemas.microsoft.com/office/drawing/2014/main" id="{BC27387A-E66B-48BA-9B34-D501631BB124}"/>
            </a:ext>
          </a:extLst>
        </xdr:cNvPr>
        <xdr:cNvSpPr txBox="1"/>
      </xdr:nvSpPr>
      <xdr:spPr>
        <a:xfrm>
          <a:off x="9391727" y="1494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51945</xdr:rowOff>
    </xdr:from>
    <xdr:ext cx="469744" cy="259045"/>
    <xdr:sp macro="" textlink="">
      <xdr:nvSpPr>
        <xdr:cNvPr id="378" name="n_2mainValue【公営住宅】&#10;一人当たり面積">
          <a:extLst>
            <a:ext uri="{FF2B5EF4-FFF2-40B4-BE49-F238E27FC236}">
              <a16:creationId xmlns:a16="http://schemas.microsoft.com/office/drawing/2014/main" id="{DADEB973-6E87-484C-9B3C-9E95B83FBDC5}"/>
            </a:ext>
          </a:extLst>
        </xdr:cNvPr>
        <xdr:cNvSpPr txBox="1"/>
      </xdr:nvSpPr>
      <xdr:spPr>
        <a:xfrm>
          <a:off x="8515427" y="1462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52134</xdr:rowOff>
    </xdr:from>
    <xdr:ext cx="469744" cy="259045"/>
    <xdr:sp macro="" textlink="">
      <xdr:nvSpPr>
        <xdr:cNvPr id="379" name="n_3mainValue【公営住宅】&#10;一人当たり面積">
          <a:extLst>
            <a:ext uri="{FF2B5EF4-FFF2-40B4-BE49-F238E27FC236}">
              <a16:creationId xmlns:a16="http://schemas.microsoft.com/office/drawing/2014/main" id="{4F50D6BB-EB5C-45D6-B03E-AE45FB3607E2}"/>
            </a:ext>
          </a:extLst>
        </xdr:cNvPr>
        <xdr:cNvSpPr txBox="1"/>
      </xdr:nvSpPr>
      <xdr:spPr>
        <a:xfrm>
          <a:off x="7626427" y="1462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52185</xdr:rowOff>
    </xdr:from>
    <xdr:ext cx="469744" cy="259045"/>
    <xdr:sp macro="" textlink="">
      <xdr:nvSpPr>
        <xdr:cNvPr id="380" name="n_4mainValue【公営住宅】&#10;一人当たり面積">
          <a:extLst>
            <a:ext uri="{FF2B5EF4-FFF2-40B4-BE49-F238E27FC236}">
              <a16:creationId xmlns:a16="http://schemas.microsoft.com/office/drawing/2014/main" id="{30AB028D-CB3D-4334-806B-07A528A417CE}"/>
            </a:ext>
          </a:extLst>
        </xdr:cNvPr>
        <xdr:cNvSpPr txBox="1"/>
      </xdr:nvSpPr>
      <xdr:spPr>
        <a:xfrm>
          <a:off x="6737427" y="1462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D89E2DFE-214C-4A47-87B1-C7E4F4073D1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CD83465E-CB54-475C-9AE2-B41D8651ACC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F341D06D-F6B7-49B5-AAD6-8361A6C7224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ACF5B985-AC13-4D52-9A8E-E701C793B60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E813C597-34FC-414E-8306-5386FD83E7B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9969EE25-96E4-4878-A53F-A3C99845489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B1B69927-E683-4E7F-919F-6DF66021134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A018A638-071E-4C8B-918B-B4268002392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4D9D232D-BCF8-4314-8698-E78A8BECFF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F032F36C-4755-4B6B-8588-F5A25486F91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2B1C1200-87BA-47FF-B25E-3D2E12FF85C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44008DE5-5F8E-4821-AA57-A6EF88415A4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B1FA2B46-91F6-4D69-874B-32CB3C0541E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4D4981D0-AC15-4A7D-8B01-1C2C7DCD9ED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B21D313E-7051-4D7D-B713-6E7B0BA984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6F2DAB05-87C9-4B17-AC5D-34C324F8589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1C9A346C-BC0F-4C0E-995F-F49A5114B6F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7B401AA8-03F0-4AFF-A26C-3FFEDE1B7CC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E92A7F93-6DC2-47B9-91A8-F8D2F262C9B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CBBDEBBF-096D-445E-8DE2-EA6872DB8D7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9864FD25-BDB9-423E-9D20-A01C1940364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F8D089AF-5C88-4E80-81A5-1EC9CB7FC2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C56B9D78-025F-4AE1-B53B-EAA419F4411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467C05C3-302B-4D37-933C-39584B4234A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5D6EB865-C6FB-42F2-8739-56AD3EB8137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2DA313EC-A8D9-40CC-920D-A6217DCB305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36986215-6898-423A-B996-E0F241F6868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5E538983-20FD-4269-B506-DE7F56BE366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1AF8077D-C545-42E4-A75E-F6B1252EF74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47CD6A48-CE6C-4461-88BD-92DBE53833A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EEEC47F4-6ACB-4CE0-B94C-B69AB381B67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7395BFBF-CCD7-4C88-AC14-C62C329298E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6F94480C-A534-41A3-A65D-A426918631E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2C438E98-A0E3-4631-9265-933D96235F3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E6E5744F-3894-458F-96AC-8415D495E17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36A42384-6179-4BCC-9857-9ABFD2485F5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E0523B87-6A7F-4CF0-9405-4AA4B7955504}"/>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D369075C-C324-41F6-B424-7F769D32A5B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A8690830-3815-4F60-ACAE-0C25D32938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E81D2D2B-6503-4822-871B-9AA4F5E633BF}"/>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D5D79817-A5C8-4733-ACFA-2699070ACEE3}"/>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11368B4C-8CDE-4581-9AE6-6496BDEBDF87}"/>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90C73B13-4587-4062-A07C-6E08E8620FC6}"/>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B96C4AB2-D080-4299-9039-F2B05657C0F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76ED05D6-405C-49E2-B912-804BBFF132D4}"/>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11C94CB7-F47F-4129-86D1-DC4E0FF8C1A7}"/>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57570EE2-4236-4308-8E17-AD6ABE9047A6}"/>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160020</xdr:rowOff>
    </xdr:from>
    <xdr:to>
      <xdr:col>76</xdr:col>
      <xdr:colOff>165100</xdr:colOff>
      <xdr:row>37</xdr:row>
      <xdr:rowOff>90170</xdr:rowOff>
    </xdr:to>
    <xdr:sp macro="" textlink="">
      <xdr:nvSpPr>
        <xdr:cNvPr id="428" name="フローチャート: 判断 427">
          <a:extLst>
            <a:ext uri="{FF2B5EF4-FFF2-40B4-BE49-F238E27FC236}">
              <a16:creationId xmlns:a16="http://schemas.microsoft.com/office/drawing/2014/main" id="{28241B11-D47D-4A45-B4A1-E81E9D897C94}"/>
            </a:ext>
          </a:extLst>
        </xdr:cNvPr>
        <xdr:cNvSpPr/>
      </xdr:nvSpPr>
      <xdr:spPr>
        <a:xfrm>
          <a:off x="14541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29" name="フローチャート: 判断 428">
          <a:extLst>
            <a:ext uri="{FF2B5EF4-FFF2-40B4-BE49-F238E27FC236}">
              <a16:creationId xmlns:a16="http://schemas.microsoft.com/office/drawing/2014/main" id="{400624AB-5C64-4922-B42D-39A17DD71725}"/>
            </a:ext>
          </a:extLst>
        </xdr:cNvPr>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135890</xdr:rowOff>
    </xdr:from>
    <xdr:to>
      <xdr:col>67</xdr:col>
      <xdr:colOff>101600</xdr:colOff>
      <xdr:row>37</xdr:row>
      <xdr:rowOff>66040</xdr:rowOff>
    </xdr:to>
    <xdr:sp macro="" textlink="">
      <xdr:nvSpPr>
        <xdr:cNvPr id="430" name="フローチャート: 判断 429">
          <a:extLst>
            <a:ext uri="{FF2B5EF4-FFF2-40B4-BE49-F238E27FC236}">
              <a16:creationId xmlns:a16="http://schemas.microsoft.com/office/drawing/2014/main" id="{07D5AD3A-B547-48F9-A074-FB5066C25AA5}"/>
            </a:ext>
          </a:extLst>
        </xdr:cNvPr>
        <xdr:cNvSpPr/>
      </xdr:nvSpPr>
      <xdr:spPr>
        <a:xfrm>
          <a:off x="12763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24F79EF-145E-4C66-8DF4-0064F289C32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C38F55E-15EB-43DC-9240-02FA6A14ABD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CCFD84D-D356-4762-A84E-0E6BD9E32D7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E048784-90A3-45F3-85A2-F02B88617E7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57D22FD-7435-4A6C-9227-1B8CEB42706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105410</xdr:rowOff>
    </xdr:from>
    <xdr:to>
      <xdr:col>72</xdr:col>
      <xdr:colOff>38100</xdr:colOff>
      <xdr:row>38</xdr:row>
      <xdr:rowOff>35560</xdr:rowOff>
    </xdr:to>
    <xdr:sp macro="" textlink="">
      <xdr:nvSpPr>
        <xdr:cNvPr id="436" name="楕円 435">
          <a:extLst>
            <a:ext uri="{FF2B5EF4-FFF2-40B4-BE49-F238E27FC236}">
              <a16:creationId xmlns:a16="http://schemas.microsoft.com/office/drawing/2014/main" id="{DA7CBDC3-6E1B-4CF1-988D-07F5F72E9FC0}"/>
            </a:ext>
          </a:extLst>
        </xdr:cNvPr>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86360</xdr:rowOff>
    </xdr:from>
    <xdr:to>
      <xdr:col>67</xdr:col>
      <xdr:colOff>101600</xdr:colOff>
      <xdr:row>38</xdr:row>
      <xdr:rowOff>16510</xdr:rowOff>
    </xdr:to>
    <xdr:sp macro="" textlink="">
      <xdr:nvSpPr>
        <xdr:cNvPr id="437" name="楕円 436">
          <a:extLst>
            <a:ext uri="{FF2B5EF4-FFF2-40B4-BE49-F238E27FC236}">
              <a16:creationId xmlns:a16="http://schemas.microsoft.com/office/drawing/2014/main" id="{2F30131C-0AF9-4137-95E6-35E827970791}"/>
            </a:ext>
          </a:extLst>
        </xdr:cNvPr>
        <xdr:cNvSpPr/>
      </xdr:nvSpPr>
      <xdr:spPr>
        <a:xfrm>
          <a:off x="12763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137160</xdr:rowOff>
    </xdr:from>
    <xdr:to>
      <xdr:col>71</xdr:col>
      <xdr:colOff>177800</xdr:colOff>
      <xdr:row>37</xdr:row>
      <xdr:rowOff>156210</xdr:rowOff>
    </xdr:to>
    <xdr:cxnSp macro="">
      <xdr:nvCxnSpPr>
        <xdr:cNvPr id="438" name="直線コネクタ 437">
          <a:extLst>
            <a:ext uri="{FF2B5EF4-FFF2-40B4-BE49-F238E27FC236}">
              <a16:creationId xmlns:a16="http://schemas.microsoft.com/office/drawing/2014/main" id="{2F7F2B84-574D-46E5-A1D3-F6B25A05ABAB}"/>
            </a:ext>
          </a:extLst>
        </xdr:cNvPr>
        <xdr:cNvCxnSpPr/>
      </xdr:nvCxnSpPr>
      <xdr:spPr>
        <a:xfrm>
          <a:off x="12814300" y="64808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86AA328A-8D98-4CCD-8771-3FCFE0C00D39}"/>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106697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EE9F8668-E3D8-4991-9C4B-22AE7F7E7F38}"/>
            </a:ext>
          </a:extLst>
        </xdr:cNvPr>
        <xdr:cNvSpPr txBox="1"/>
      </xdr:nvSpPr>
      <xdr:spPr>
        <a:xfrm>
          <a:off x="14389744" y="610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FEA573B4-F9E0-4C07-BCAE-6684A22A1A12}"/>
            </a:ext>
          </a:extLst>
        </xdr:cNvPr>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82567</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250F4AD3-61CC-41CE-B1B1-A8B1B4B9E774}"/>
            </a:ext>
          </a:extLst>
        </xdr:cNvPr>
        <xdr:cNvSpPr txBox="1"/>
      </xdr:nvSpPr>
      <xdr:spPr>
        <a:xfrm>
          <a:off x="12611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43" name="n_3mainValue【認定こども園・幼稚園・保育所】&#10;有形固定資産減価償却率">
          <a:extLst>
            <a:ext uri="{FF2B5EF4-FFF2-40B4-BE49-F238E27FC236}">
              <a16:creationId xmlns:a16="http://schemas.microsoft.com/office/drawing/2014/main" id="{4D0D2012-6644-4FA0-A9BA-639DADEC12A4}"/>
            </a:ext>
          </a:extLst>
        </xdr:cNvPr>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7637</xdr:rowOff>
    </xdr:from>
    <xdr:ext cx="405111" cy="259045"/>
    <xdr:sp macro="" textlink="">
      <xdr:nvSpPr>
        <xdr:cNvPr id="444" name="n_4mainValue【認定こども園・幼稚園・保育所】&#10;有形固定資産減価償却率">
          <a:extLst>
            <a:ext uri="{FF2B5EF4-FFF2-40B4-BE49-F238E27FC236}">
              <a16:creationId xmlns:a16="http://schemas.microsoft.com/office/drawing/2014/main" id="{3CA8DB16-27CE-400A-B608-F6C790B4C069}"/>
            </a:ext>
          </a:extLst>
        </xdr:cNvPr>
        <xdr:cNvSpPr txBox="1"/>
      </xdr:nvSpPr>
      <xdr:spPr>
        <a:xfrm>
          <a:off x="12611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EFF85422-565E-4331-82B9-6484AC376D2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AA4087E8-344A-4600-8DF6-626F289BADB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A39E52C5-E9B4-4017-B83A-E01956A12FD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A8AA669D-B36F-4AB4-9EFE-F459ED5E3F0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2E289468-AA9D-45AF-9727-72A2EB3F587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57ECC99A-8BF7-4E7E-AB6F-DB110A4FBB6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6D0E770E-BA30-4E75-8698-7FC6BD4903F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FA0729A5-5081-444C-B072-65705CD342F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7D2A4EBE-0855-46B1-AB89-349869A67C0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EFE5AC8A-78E7-4F19-A6C9-56DB7A1AD8C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5" name="直線コネクタ 454">
          <a:extLst>
            <a:ext uri="{FF2B5EF4-FFF2-40B4-BE49-F238E27FC236}">
              <a16:creationId xmlns:a16="http://schemas.microsoft.com/office/drawing/2014/main" id="{FA08E321-9A6E-4E57-B0C5-810AD32D342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6" name="テキスト ボックス 455">
          <a:extLst>
            <a:ext uri="{FF2B5EF4-FFF2-40B4-BE49-F238E27FC236}">
              <a16:creationId xmlns:a16="http://schemas.microsoft.com/office/drawing/2014/main" id="{0286A535-6835-4E78-B901-BA99833E6DF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7" name="直線コネクタ 456">
          <a:extLst>
            <a:ext uri="{FF2B5EF4-FFF2-40B4-BE49-F238E27FC236}">
              <a16:creationId xmlns:a16="http://schemas.microsoft.com/office/drawing/2014/main" id="{3B94A0F1-6264-4399-A1BD-8CDFA94EE14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8" name="テキスト ボックス 457">
          <a:extLst>
            <a:ext uri="{FF2B5EF4-FFF2-40B4-BE49-F238E27FC236}">
              <a16:creationId xmlns:a16="http://schemas.microsoft.com/office/drawing/2014/main" id="{1C8E6134-BDC1-4D2F-936E-EBDCB7C0F2E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9" name="直線コネクタ 458">
          <a:extLst>
            <a:ext uri="{FF2B5EF4-FFF2-40B4-BE49-F238E27FC236}">
              <a16:creationId xmlns:a16="http://schemas.microsoft.com/office/drawing/2014/main" id="{5156917B-94B3-4517-99C3-684D114DC5B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0" name="テキスト ボックス 459">
          <a:extLst>
            <a:ext uri="{FF2B5EF4-FFF2-40B4-BE49-F238E27FC236}">
              <a16:creationId xmlns:a16="http://schemas.microsoft.com/office/drawing/2014/main" id="{02696B87-3BA3-40FD-8807-2F6DA34D5A1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1" name="直線コネクタ 460">
          <a:extLst>
            <a:ext uri="{FF2B5EF4-FFF2-40B4-BE49-F238E27FC236}">
              <a16:creationId xmlns:a16="http://schemas.microsoft.com/office/drawing/2014/main" id="{EF7C8E2C-98D5-4737-A931-48BC426306A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2" name="テキスト ボックス 461">
          <a:extLst>
            <a:ext uri="{FF2B5EF4-FFF2-40B4-BE49-F238E27FC236}">
              <a16:creationId xmlns:a16="http://schemas.microsoft.com/office/drawing/2014/main" id="{05273C39-8546-4A77-9A43-07ABD609B20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3" name="直線コネクタ 462">
          <a:extLst>
            <a:ext uri="{FF2B5EF4-FFF2-40B4-BE49-F238E27FC236}">
              <a16:creationId xmlns:a16="http://schemas.microsoft.com/office/drawing/2014/main" id="{E2F48784-29E0-4A1D-8B90-B21E31D16F2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4" name="テキスト ボックス 463">
          <a:extLst>
            <a:ext uri="{FF2B5EF4-FFF2-40B4-BE49-F238E27FC236}">
              <a16:creationId xmlns:a16="http://schemas.microsoft.com/office/drawing/2014/main" id="{53006015-FA90-470D-A243-2844BC86A98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5" name="直線コネクタ 464">
          <a:extLst>
            <a:ext uri="{FF2B5EF4-FFF2-40B4-BE49-F238E27FC236}">
              <a16:creationId xmlns:a16="http://schemas.microsoft.com/office/drawing/2014/main" id="{F6831E6C-CFB4-4B1C-A143-C37A3C5BF88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6" name="テキスト ボックス 465">
          <a:extLst>
            <a:ext uri="{FF2B5EF4-FFF2-40B4-BE49-F238E27FC236}">
              <a16:creationId xmlns:a16="http://schemas.microsoft.com/office/drawing/2014/main" id="{D451EEC1-633B-4C4F-B090-A8906E0DADB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39DEB317-C726-4569-B874-5064CCAA484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13AA0B80-C5D1-4E6F-A0D2-2B6B4097F4D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1EF78F35-18E2-4C7D-9342-8A332EFE96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0" name="直線コネクタ 469">
          <a:extLst>
            <a:ext uri="{FF2B5EF4-FFF2-40B4-BE49-F238E27FC236}">
              <a16:creationId xmlns:a16="http://schemas.microsoft.com/office/drawing/2014/main" id="{FE042A1D-51B8-47D0-BAEB-545428844D78}"/>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FA89AB6C-2A3F-4772-B8D3-9A33297079DC}"/>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72" name="直線コネクタ 471">
          <a:extLst>
            <a:ext uri="{FF2B5EF4-FFF2-40B4-BE49-F238E27FC236}">
              <a16:creationId xmlns:a16="http://schemas.microsoft.com/office/drawing/2014/main" id="{53F344FC-5960-4075-A389-09F3041C2F7E}"/>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596398BC-9EA2-4CEF-8045-B80D377E34F6}"/>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74" name="直線コネクタ 473">
          <a:extLst>
            <a:ext uri="{FF2B5EF4-FFF2-40B4-BE49-F238E27FC236}">
              <a16:creationId xmlns:a16="http://schemas.microsoft.com/office/drawing/2014/main" id="{0123BC5E-A044-4D70-A512-348B8212D744}"/>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1A45EDB5-F8B9-4F5A-81F9-AB693F393AF6}"/>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6" name="フローチャート: 判断 475">
          <a:extLst>
            <a:ext uri="{FF2B5EF4-FFF2-40B4-BE49-F238E27FC236}">
              <a16:creationId xmlns:a16="http://schemas.microsoft.com/office/drawing/2014/main" id="{5C11B531-3FF8-41CF-90F9-11931093DC06}"/>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77" name="フローチャート: 判断 476">
          <a:extLst>
            <a:ext uri="{FF2B5EF4-FFF2-40B4-BE49-F238E27FC236}">
              <a16:creationId xmlns:a16="http://schemas.microsoft.com/office/drawing/2014/main" id="{8D0FDBA9-5B75-4BA2-AD73-334916428116}"/>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50437</xdr:rowOff>
    </xdr:from>
    <xdr:to>
      <xdr:col>107</xdr:col>
      <xdr:colOff>101600</xdr:colOff>
      <xdr:row>40</xdr:row>
      <xdr:rowOff>152037</xdr:rowOff>
    </xdr:to>
    <xdr:sp macro="" textlink="">
      <xdr:nvSpPr>
        <xdr:cNvPr id="478" name="フローチャート: 判断 477">
          <a:extLst>
            <a:ext uri="{FF2B5EF4-FFF2-40B4-BE49-F238E27FC236}">
              <a16:creationId xmlns:a16="http://schemas.microsoft.com/office/drawing/2014/main" id="{37A35F58-E772-43CE-ACA1-AAAA8C09BFB5}"/>
            </a:ext>
          </a:extLst>
        </xdr:cNvPr>
        <xdr:cNvSpPr/>
      </xdr:nvSpPr>
      <xdr:spPr>
        <a:xfrm>
          <a:off x="20383500" y="69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85272</xdr:rowOff>
    </xdr:from>
    <xdr:to>
      <xdr:col>102</xdr:col>
      <xdr:colOff>165100</xdr:colOff>
      <xdr:row>41</xdr:row>
      <xdr:rowOff>15422</xdr:rowOff>
    </xdr:to>
    <xdr:sp macro="" textlink="">
      <xdr:nvSpPr>
        <xdr:cNvPr id="479" name="フローチャート: 判断 478">
          <a:extLst>
            <a:ext uri="{FF2B5EF4-FFF2-40B4-BE49-F238E27FC236}">
              <a16:creationId xmlns:a16="http://schemas.microsoft.com/office/drawing/2014/main" id="{BBCB71E3-8BC3-45C4-B599-6E36B71E86EE}"/>
            </a:ext>
          </a:extLst>
        </xdr:cNvPr>
        <xdr:cNvSpPr/>
      </xdr:nvSpPr>
      <xdr:spPr>
        <a:xfrm>
          <a:off x="19494500" y="6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79828</xdr:rowOff>
    </xdr:from>
    <xdr:to>
      <xdr:col>98</xdr:col>
      <xdr:colOff>38100</xdr:colOff>
      <xdr:row>41</xdr:row>
      <xdr:rowOff>9978</xdr:rowOff>
    </xdr:to>
    <xdr:sp macro="" textlink="">
      <xdr:nvSpPr>
        <xdr:cNvPr id="480" name="フローチャート: 判断 479">
          <a:extLst>
            <a:ext uri="{FF2B5EF4-FFF2-40B4-BE49-F238E27FC236}">
              <a16:creationId xmlns:a16="http://schemas.microsoft.com/office/drawing/2014/main" id="{9F87DD6A-D61A-446F-8296-95804B8B0C72}"/>
            </a:ext>
          </a:extLst>
        </xdr:cNvPr>
        <xdr:cNvSpPr/>
      </xdr:nvSpPr>
      <xdr:spPr>
        <a:xfrm>
          <a:off x="18605500" y="69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6C29F7B4-D51D-4101-B698-E00EFCE4CC7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44FFD269-A5EE-4A1D-9629-F49DC85AF85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7943C37B-3EB1-4400-9BFD-57E0EB85CBF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09305E5-7BBD-467B-B8A6-6C85472D72C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74BB6EE-8DA4-41EA-B327-5335A6D537A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153307</xdr:rowOff>
    </xdr:from>
    <xdr:to>
      <xdr:col>102</xdr:col>
      <xdr:colOff>165100</xdr:colOff>
      <xdr:row>42</xdr:row>
      <xdr:rowOff>83457</xdr:rowOff>
    </xdr:to>
    <xdr:sp macro="" textlink="">
      <xdr:nvSpPr>
        <xdr:cNvPr id="486" name="楕円 485">
          <a:extLst>
            <a:ext uri="{FF2B5EF4-FFF2-40B4-BE49-F238E27FC236}">
              <a16:creationId xmlns:a16="http://schemas.microsoft.com/office/drawing/2014/main" id="{DE49DD91-7C7F-4D16-B667-2420C6218A95}"/>
            </a:ext>
          </a:extLst>
        </xdr:cNvPr>
        <xdr:cNvSpPr/>
      </xdr:nvSpPr>
      <xdr:spPr>
        <a:xfrm>
          <a:off x="19494500" y="71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154396</xdr:rowOff>
    </xdr:from>
    <xdr:to>
      <xdr:col>98</xdr:col>
      <xdr:colOff>38100</xdr:colOff>
      <xdr:row>42</xdr:row>
      <xdr:rowOff>84546</xdr:rowOff>
    </xdr:to>
    <xdr:sp macro="" textlink="">
      <xdr:nvSpPr>
        <xdr:cNvPr id="487" name="楕円 486">
          <a:extLst>
            <a:ext uri="{FF2B5EF4-FFF2-40B4-BE49-F238E27FC236}">
              <a16:creationId xmlns:a16="http://schemas.microsoft.com/office/drawing/2014/main" id="{76B7CC53-4491-4D87-B344-C2A69A078CA5}"/>
            </a:ext>
          </a:extLst>
        </xdr:cNvPr>
        <xdr:cNvSpPr/>
      </xdr:nvSpPr>
      <xdr:spPr>
        <a:xfrm>
          <a:off x="18605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32657</xdr:rowOff>
    </xdr:from>
    <xdr:to>
      <xdr:col>102</xdr:col>
      <xdr:colOff>114300</xdr:colOff>
      <xdr:row>42</xdr:row>
      <xdr:rowOff>33746</xdr:rowOff>
    </xdr:to>
    <xdr:cxnSp macro="">
      <xdr:nvCxnSpPr>
        <xdr:cNvPr id="488" name="直線コネクタ 487">
          <a:extLst>
            <a:ext uri="{FF2B5EF4-FFF2-40B4-BE49-F238E27FC236}">
              <a16:creationId xmlns:a16="http://schemas.microsoft.com/office/drawing/2014/main" id="{36C78EC4-10FC-4BB6-BA6D-C39DA737539A}"/>
            </a:ext>
          </a:extLst>
        </xdr:cNvPr>
        <xdr:cNvCxnSpPr/>
      </xdr:nvCxnSpPr>
      <xdr:spPr>
        <a:xfrm flipV="1">
          <a:off x="18656300" y="723355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489" name="n_1aveValue【認定こども園・幼稚園・保育所】&#10;一人当たり面積">
          <a:extLst>
            <a:ext uri="{FF2B5EF4-FFF2-40B4-BE49-F238E27FC236}">
              <a16:creationId xmlns:a16="http://schemas.microsoft.com/office/drawing/2014/main" id="{20746E7E-6F7C-44BD-9109-E3B2E70F9BF7}"/>
            </a:ext>
          </a:extLst>
        </xdr:cNvPr>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168564</xdr:rowOff>
    </xdr:from>
    <xdr:ext cx="469744" cy="259045"/>
    <xdr:sp macro="" textlink="">
      <xdr:nvSpPr>
        <xdr:cNvPr id="490" name="n_2aveValue【認定こども園・幼稚園・保育所】&#10;一人当たり面積">
          <a:extLst>
            <a:ext uri="{FF2B5EF4-FFF2-40B4-BE49-F238E27FC236}">
              <a16:creationId xmlns:a16="http://schemas.microsoft.com/office/drawing/2014/main" id="{B96F0864-8C00-4B0C-A28C-11A3A0A03AC7}"/>
            </a:ext>
          </a:extLst>
        </xdr:cNvPr>
        <xdr:cNvSpPr txBox="1"/>
      </xdr:nvSpPr>
      <xdr:spPr>
        <a:xfrm>
          <a:off x="20199427" y="66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31949</xdr:rowOff>
    </xdr:from>
    <xdr:ext cx="469744" cy="259045"/>
    <xdr:sp macro="" textlink="">
      <xdr:nvSpPr>
        <xdr:cNvPr id="491" name="n_3aveValue【認定こども園・幼稚園・保育所】&#10;一人当たり面積">
          <a:extLst>
            <a:ext uri="{FF2B5EF4-FFF2-40B4-BE49-F238E27FC236}">
              <a16:creationId xmlns:a16="http://schemas.microsoft.com/office/drawing/2014/main" id="{C890C2F1-FAA3-4053-B78D-37873A4FC8A7}"/>
            </a:ext>
          </a:extLst>
        </xdr:cNvPr>
        <xdr:cNvSpPr txBox="1"/>
      </xdr:nvSpPr>
      <xdr:spPr>
        <a:xfrm>
          <a:off x="19310427" y="67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26505</xdr:rowOff>
    </xdr:from>
    <xdr:ext cx="469744" cy="259045"/>
    <xdr:sp macro="" textlink="">
      <xdr:nvSpPr>
        <xdr:cNvPr id="492" name="n_4aveValue【認定こども園・幼稚園・保育所】&#10;一人当たり面積">
          <a:extLst>
            <a:ext uri="{FF2B5EF4-FFF2-40B4-BE49-F238E27FC236}">
              <a16:creationId xmlns:a16="http://schemas.microsoft.com/office/drawing/2014/main" id="{DA83E257-D3A1-4986-9A9B-5500B227F405}"/>
            </a:ext>
          </a:extLst>
        </xdr:cNvPr>
        <xdr:cNvSpPr txBox="1"/>
      </xdr:nvSpPr>
      <xdr:spPr>
        <a:xfrm>
          <a:off x="18421427" y="67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74584</xdr:rowOff>
    </xdr:from>
    <xdr:ext cx="469744" cy="259045"/>
    <xdr:sp macro="" textlink="">
      <xdr:nvSpPr>
        <xdr:cNvPr id="493" name="n_3mainValue【認定こども園・幼稚園・保育所】&#10;一人当たり面積">
          <a:extLst>
            <a:ext uri="{FF2B5EF4-FFF2-40B4-BE49-F238E27FC236}">
              <a16:creationId xmlns:a16="http://schemas.microsoft.com/office/drawing/2014/main" id="{51FD360E-4CDE-44C9-A5D9-50AA345450A8}"/>
            </a:ext>
          </a:extLst>
        </xdr:cNvPr>
        <xdr:cNvSpPr txBox="1"/>
      </xdr:nvSpPr>
      <xdr:spPr>
        <a:xfrm>
          <a:off x="19310427" y="727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75673</xdr:rowOff>
    </xdr:from>
    <xdr:ext cx="469744" cy="259045"/>
    <xdr:sp macro="" textlink="">
      <xdr:nvSpPr>
        <xdr:cNvPr id="494" name="n_4mainValue【認定こども園・幼稚園・保育所】&#10;一人当たり面積">
          <a:extLst>
            <a:ext uri="{FF2B5EF4-FFF2-40B4-BE49-F238E27FC236}">
              <a16:creationId xmlns:a16="http://schemas.microsoft.com/office/drawing/2014/main" id="{4422BEDF-FAC5-419B-8773-6859BBCD908D}"/>
            </a:ext>
          </a:extLst>
        </xdr:cNvPr>
        <xdr:cNvSpPr txBox="1"/>
      </xdr:nvSpPr>
      <xdr:spPr>
        <a:xfrm>
          <a:off x="18421427" y="72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a:extLst>
            <a:ext uri="{FF2B5EF4-FFF2-40B4-BE49-F238E27FC236}">
              <a16:creationId xmlns:a16="http://schemas.microsoft.com/office/drawing/2014/main" id="{9D43D122-31BF-4F54-9C3E-B1E8B76E889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a:extLst>
            <a:ext uri="{FF2B5EF4-FFF2-40B4-BE49-F238E27FC236}">
              <a16:creationId xmlns:a16="http://schemas.microsoft.com/office/drawing/2014/main" id="{CDCF5858-FC58-436B-A416-8A5B9000F7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a:extLst>
            <a:ext uri="{FF2B5EF4-FFF2-40B4-BE49-F238E27FC236}">
              <a16:creationId xmlns:a16="http://schemas.microsoft.com/office/drawing/2014/main" id="{1721019C-FE35-4AF3-8701-2B0B0323805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a:extLst>
            <a:ext uri="{FF2B5EF4-FFF2-40B4-BE49-F238E27FC236}">
              <a16:creationId xmlns:a16="http://schemas.microsoft.com/office/drawing/2014/main" id="{820BF442-D94B-4192-A34A-A52C8B9D8E2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a:extLst>
            <a:ext uri="{FF2B5EF4-FFF2-40B4-BE49-F238E27FC236}">
              <a16:creationId xmlns:a16="http://schemas.microsoft.com/office/drawing/2014/main" id="{1393AC99-D83F-4A12-ABFA-4705CD1E6A0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a:extLst>
            <a:ext uri="{FF2B5EF4-FFF2-40B4-BE49-F238E27FC236}">
              <a16:creationId xmlns:a16="http://schemas.microsoft.com/office/drawing/2014/main" id="{8B0937B1-7B66-49AB-9D62-2EDADC18814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a:extLst>
            <a:ext uri="{FF2B5EF4-FFF2-40B4-BE49-F238E27FC236}">
              <a16:creationId xmlns:a16="http://schemas.microsoft.com/office/drawing/2014/main" id="{EDC72746-BC92-454D-B806-4A6486DD299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a:extLst>
            <a:ext uri="{FF2B5EF4-FFF2-40B4-BE49-F238E27FC236}">
              <a16:creationId xmlns:a16="http://schemas.microsoft.com/office/drawing/2014/main" id="{F73E69B5-7A13-4242-B24A-555B8642A6B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a:extLst>
            <a:ext uri="{FF2B5EF4-FFF2-40B4-BE49-F238E27FC236}">
              <a16:creationId xmlns:a16="http://schemas.microsoft.com/office/drawing/2014/main" id="{BE6E72DA-4BAD-4E85-8F68-1289853F532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a:extLst>
            <a:ext uri="{FF2B5EF4-FFF2-40B4-BE49-F238E27FC236}">
              <a16:creationId xmlns:a16="http://schemas.microsoft.com/office/drawing/2014/main" id="{D5F401EB-547D-4D07-8E03-8A37555C8B3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C5B94C22-EDD5-4380-B79A-B70A12364B7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6" name="直線コネクタ 505">
          <a:extLst>
            <a:ext uri="{FF2B5EF4-FFF2-40B4-BE49-F238E27FC236}">
              <a16:creationId xmlns:a16="http://schemas.microsoft.com/office/drawing/2014/main" id="{66A535EE-FB46-4C3E-8D6C-834638AA2AD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id="{6E40A321-A5D7-4BC5-9164-13908FC08CB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8" name="直線コネクタ 507">
          <a:extLst>
            <a:ext uri="{FF2B5EF4-FFF2-40B4-BE49-F238E27FC236}">
              <a16:creationId xmlns:a16="http://schemas.microsoft.com/office/drawing/2014/main" id="{93266474-5080-42FE-89A0-AA43815C429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9" name="テキスト ボックス 508">
          <a:extLst>
            <a:ext uri="{FF2B5EF4-FFF2-40B4-BE49-F238E27FC236}">
              <a16:creationId xmlns:a16="http://schemas.microsoft.com/office/drawing/2014/main" id="{E5B4C330-B88C-4298-A508-B1107C7C20C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0" name="直線コネクタ 509">
          <a:extLst>
            <a:ext uri="{FF2B5EF4-FFF2-40B4-BE49-F238E27FC236}">
              <a16:creationId xmlns:a16="http://schemas.microsoft.com/office/drawing/2014/main" id="{28B306B6-C01C-4140-BB4A-C1DF2268F64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1" name="テキスト ボックス 510">
          <a:extLst>
            <a:ext uri="{FF2B5EF4-FFF2-40B4-BE49-F238E27FC236}">
              <a16:creationId xmlns:a16="http://schemas.microsoft.com/office/drawing/2014/main" id="{5BDC6319-CC99-4AC2-9746-938CB74A6E5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2" name="直線コネクタ 511">
          <a:extLst>
            <a:ext uri="{FF2B5EF4-FFF2-40B4-BE49-F238E27FC236}">
              <a16:creationId xmlns:a16="http://schemas.microsoft.com/office/drawing/2014/main" id="{EAFB4C05-29F0-489C-9E6A-7C18EBBDEA6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3" name="テキスト ボックス 512">
          <a:extLst>
            <a:ext uri="{FF2B5EF4-FFF2-40B4-BE49-F238E27FC236}">
              <a16:creationId xmlns:a16="http://schemas.microsoft.com/office/drawing/2014/main" id="{2BB1BFD2-D144-45C1-98DF-F4EC77F3B56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4" name="直線コネクタ 513">
          <a:extLst>
            <a:ext uri="{FF2B5EF4-FFF2-40B4-BE49-F238E27FC236}">
              <a16:creationId xmlns:a16="http://schemas.microsoft.com/office/drawing/2014/main" id="{CBCAF5C3-DCDF-421B-8D71-219EBDFF66F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5" name="テキスト ボックス 514">
          <a:extLst>
            <a:ext uri="{FF2B5EF4-FFF2-40B4-BE49-F238E27FC236}">
              <a16:creationId xmlns:a16="http://schemas.microsoft.com/office/drawing/2014/main" id="{5EAC3401-E238-4BF2-940C-BA6C302DD7F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CB89DB05-031F-4465-B171-FF777DC718C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7" name="テキスト ボックス 516">
          <a:extLst>
            <a:ext uri="{FF2B5EF4-FFF2-40B4-BE49-F238E27FC236}">
              <a16:creationId xmlns:a16="http://schemas.microsoft.com/office/drawing/2014/main" id="{E2EB8D02-D0B8-47B5-A7EA-D1064CB8D5B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a:extLst>
            <a:ext uri="{FF2B5EF4-FFF2-40B4-BE49-F238E27FC236}">
              <a16:creationId xmlns:a16="http://schemas.microsoft.com/office/drawing/2014/main" id="{56512B02-DF31-4746-A990-9C330118E08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19" name="直線コネクタ 518">
          <a:extLst>
            <a:ext uri="{FF2B5EF4-FFF2-40B4-BE49-F238E27FC236}">
              <a16:creationId xmlns:a16="http://schemas.microsoft.com/office/drawing/2014/main" id="{F812765D-BB2D-4014-85B4-A54513FC40D2}"/>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20" name="【学校施設】&#10;有形固定資産減価償却率最小値テキスト">
          <a:extLst>
            <a:ext uri="{FF2B5EF4-FFF2-40B4-BE49-F238E27FC236}">
              <a16:creationId xmlns:a16="http://schemas.microsoft.com/office/drawing/2014/main" id="{2A868E67-026A-40A6-93B4-9705364A5E13}"/>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21" name="直線コネクタ 520">
          <a:extLst>
            <a:ext uri="{FF2B5EF4-FFF2-40B4-BE49-F238E27FC236}">
              <a16:creationId xmlns:a16="http://schemas.microsoft.com/office/drawing/2014/main" id="{E5B82698-40B7-49BA-B5C2-59B33855BD82}"/>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22" name="【学校施設】&#10;有形固定資産減価償却率最大値テキスト">
          <a:extLst>
            <a:ext uri="{FF2B5EF4-FFF2-40B4-BE49-F238E27FC236}">
              <a16:creationId xmlns:a16="http://schemas.microsoft.com/office/drawing/2014/main" id="{875B2C28-B8C1-451C-89FD-B2BE8720F2B7}"/>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23" name="直線コネクタ 522">
          <a:extLst>
            <a:ext uri="{FF2B5EF4-FFF2-40B4-BE49-F238E27FC236}">
              <a16:creationId xmlns:a16="http://schemas.microsoft.com/office/drawing/2014/main" id="{8C0A067C-7292-4C0F-8C2F-4DA538113A5D}"/>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24" name="【学校施設】&#10;有形固定資産減価償却率平均値テキスト">
          <a:extLst>
            <a:ext uri="{FF2B5EF4-FFF2-40B4-BE49-F238E27FC236}">
              <a16:creationId xmlns:a16="http://schemas.microsoft.com/office/drawing/2014/main" id="{89080849-7B7F-4F37-8F93-C6E5D488EBBD}"/>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25" name="フローチャート: 判断 524">
          <a:extLst>
            <a:ext uri="{FF2B5EF4-FFF2-40B4-BE49-F238E27FC236}">
              <a16:creationId xmlns:a16="http://schemas.microsoft.com/office/drawing/2014/main" id="{6CDD0EEA-58D8-468B-BF76-7484C055207C}"/>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26" name="フローチャート: 判断 525">
          <a:extLst>
            <a:ext uri="{FF2B5EF4-FFF2-40B4-BE49-F238E27FC236}">
              <a16:creationId xmlns:a16="http://schemas.microsoft.com/office/drawing/2014/main" id="{4BD2CB67-B849-4350-A32B-12686002AA73}"/>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27" name="フローチャート: 判断 526">
          <a:extLst>
            <a:ext uri="{FF2B5EF4-FFF2-40B4-BE49-F238E27FC236}">
              <a16:creationId xmlns:a16="http://schemas.microsoft.com/office/drawing/2014/main" id="{2DEA0FD5-0036-4F75-B35E-42533C468F0D}"/>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28" name="フローチャート: 判断 527">
          <a:extLst>
            <a:ext uri="{FF2B5EF4-FFF2-40B4-BE49-F238E27FC236}">
              <a16:creationId xmlns:a16="http://schemas.microsoft.com/office/drawing/2014/main" id="{7EAB8AC4-943E-4159-B0EC-0062B0D10359}"/>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29" name="フローチャート: 判断 528">
          <a:extLst>
            <a:ext uri="{FF2B5EF4-FFF2-40B4-BE49-F238E27FC236}">
              <a16:creationId xmlns:a16="http://schemas.microsoft.com/office/drawing/2014/main" id="{BCF341E0-28B3-40B3-961E-6F129D6B9651}"/>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FA67212D-D59E-4F95-92D3-A5F9A042A1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B7009DA-EDD8-483D-A95D-78D09CEAA8F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E2C7C0F9-3E38-48EC-BC4F-92001497A63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F998AFBC-173B-4DD3-94C8-B3FAD6BD015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D1A4E7CC-1F0C-430E-B2D1-A287707FB8F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44450</xdr:rowOff>
    </xdr:from>
    <xdr:to>
      <xdr:col>85</xdr:col>
      <xdr:colOff>177800</xdr:colOff>
      <xdr:row>56</xdr:row>
      <xdr:rowOff>146050</xdr:rowOff>
    </xdr:to>
    <xdr:sp macro="" textlink="">
      <xdr:nvSpPr>
        <xdr:cNvPr id="535" name="楕円 534">
          <a:extLst>
            <a:ext uri="{FF2B5EF4-FFF2-40B4-BE49-F238E27FC236}">
              <a16:creationId xmlns:a16="http://schemas.microsoft.com/office/drawing/2014/main" id="{CF20268A-535D-4E6C-A23C-DF1415510654}"/>
            </a:ext>
          </a:extLst>
        </xdr:cNvPr>
        <xdr:cNvSpPr/>
      </xdr:nvSpPr>
      <xdr:spPr>
        <a:xfrm>
          <a:off x="162687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130827</xdr:rowOff>
    </xdr:from>
    <xdr:ext cx="405111" cy="259045"/>
    <xdr:sp macro="" textlink="">
      <xdr:nvSpPr>
        <xdr:cNvPr id="536" name="【学校施設】&#10;有形固定資産減価償却率該当値テキスト">
          <a:extLst>
            <a:ext uri="{FF2B5EF4-FFF2-40B4-BE49-F238E27FC236}">
              <a16:creationId xmlns:a16="http://schemas.microsoft.com/office/drawing/2014/main" id="{6A9AE244-17B1-49C3-920E-A627F8A9D634}"/>
            </a:ext>
          </a:extLst>
        </xdr:cNvPr>
        <xdr:cNvSpPr txBox="1"/>
      </xdr:nvSpPr>
      <xdr:spPr>
        <a:xfrm>
          <a:off x="16357600"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10160</xdr:rowOff>
    </xdr:from>
    <xdr:to>
      <xdr:col>81</xdr:col>
      <xdr:colOff>101600</xdr:colOff>
      <xdr:row>56</xdr:row>
      <xdr:rowOff>111760</xdr:rowOff>
    </xdr:to>
    <xdr:sp macro="" textlink="">
      <xdr:nvSpPr>
        <xdr:cNvPr id="537" name="楕円 536">
          <a:extLst>
            <a:ext uri="{FF2B5EF4-FFF2-40B4-BE49-F238E27FC236}">
              <a16:creationId xmlns:a16="http://schemas.microsoft.com/office/drawing/2014/main" id="{7305846F-A560-41F5-9B4E-745187ED3A53}"/>
            </a:ext>
          </a:extLst>
        </xdr:cNvPr>
        <xdr:cNvSpPr/>
      </xdr:nvSpPr>
      <xdr:spPr>
        <a:xfrm>
          <a:off x="15430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60960</xdr:rowOff>
    </xdr:from>
    <xdr:to>
      <xdr:col>85</xdr:col>
      <xdr:colOff>127000</xdr:colOff>
      <xdr:row>56</xdr:row>
      <xdr:rowOff>95250</xdr:rowOff>
    </xdr:to>
    <xdr:cxnSp macro="">
      <xdr:nvCxnSpPr>
        <xdr:cNvPr id="538" name="直線コネクタ 537">
          <a:extLst>
            <a:ext uri="{FF2B5EF4-FFF2-40B4-BE49-F238E27FC236}">
              <a16:creationId xmlns:a16="http://schemas.microsoft.com/office/drawing/2014/main" id="{C3365A23-6CFB-4675-B441-35D74A5965AF}"/>
            </a:ext>
          </a:extLst>
        </xdr:cNvPr>
        <xdr:cNvCxnSpPr/>
      </xdr:nvCxnSpPr>
      <xdr:spPr>
        <a:xfrm>
          <a:off x="15481300" y="96621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149225</xdr:rowOff>
    </xdr:from>
    <xdr:to>
      <xdr:col>76</xdr:col>
      <xdr:colOff>165100</xdr:colOff>
      <xdr:row>56</xdr:row>
      <xdr:rowOff>79375</xdr:rowOff>
    </xdr:to>
    <xdr:sp macro="" textlink="">
      <xdr:nvSpPr>
        <xdr:cNvPr id="539" name="楕円 538">
          <a:extLst>
            <a:ext uri="{FF2B5EF4-FFF2-40B4-BE49-F238E27FC236}">
              <a16:creationId xmlns:a16="http://schemas.microsoft.com/office/drawing/2014/main" id="{C8722AA9-935B-47DA-9CFE-5EC0C4E74F18}"/>
            </a:ext>
          </a:extLst>
        </xdr:cNvPr>
        <xdr:cNvSpPr/>
      </xdr:nvSpPr>
      <xdr:spPr>
        <a:xfrm>
          <a:off x="145415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28575</xdr:rowOff>
    </xdr:from>
    <xdr:to>
      <xdr:col>81</xdr:col>
      <xdr:colOff>50800</xdr:colOff>
      <xdr:row>56</xdr:row>
      <xdr:rowOff>60960</xdr:rowOff>
    </xdr:to>
    <xdr:cxnSp macro="">
      <xdr:nvCxnSpPr>
        <xdr:cNvPr id="540" name="直線コネクタ 539">
          <a:extLst>
            <a:ext uri="{FF2B5EF4-FFF2-40B4-BE49-F238E27FC236}">
              <a16:creationId xmlns:a16="http://schemas.microsoft.com/office/drawing/2014/main" id="{6B674940-1457-4C83-A52E-EE05CF09194D}"/>
            </a:ext>
          </a:extLst>
        </xdr:cNvPr>
        <xdr:cNvCxnSpPr/>
      </xdr:nvCxnSpPr>
      <xdr:spPr>
        <a:xfrm>
          <a:off x="14592300" y="96297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120650</xdr:rowOff>
    </xdr:from>
    <xdr:to>
      <xdr:col>72</xdr:col>
      <xdr:colOff>38100</xdr:colOff>
      <xdr:row>56</xdr:row>
      <xdr:rowOff>50800</xdr:rowOff>
    </xdr:to>
    <xdr:sp macro="" textlink="">
      <xdr:nvSpPr>
        <xdr:cNvPr id="541" name="楕円 540">
          <a:extLst>
            <a:ext uri="{FF2B5EF4-FFF2-40B4-BE49-F238E27FC236}">
              <a16:creationId xmlns:a16="http://schemas.microsoft.com/office/drawing/2014/main" id="{BB43DD9F-4F2E-443B-8CD0-9B31F4A4F13A}"/>
            </a:ext>
          </a:extLst>
        </xdr:cNvPr>
        <xdr:cNvSpPr/>
      </xdr:nvSpPr>
      <xdr:spPr>
        <a:xfrm>
          <a:off x="1365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0</xdr:rowOff>
    </xdr:from>
    <xdr:to>
      <xdr:col>76</xdr:col>
      <xdr:colOff>114300</xdr:colOff>
      <xdr:row>56</xdr:row>
      <xdr:rowOff>28575</xdr:rowOff>
    </xdr:to>
    <xdr:cxnSp macro="">
      <xdr:nvCxnSpPr>
        <xdr:cNvPr id="542" name="直線コネクタ 541">
          <a:extLst>
            <a:ext uri="{FF2B5EF4-FFF2-40B4-BE49-F238E27FC236}">
              <a16:creationId xmlns:a16="http://schemas.microsoft.com/office/drawing/2014/main" id="{16CB057B-B07B-4A20-B702-0EF28C768550}"/>
            </a:ext>
          </a:extLst>
        </xdr:cNvPr>
        <xdr:cNvCxnSpPr/>
      </xdr:nvCxnSpPr>
      <xdr:spPr>
        <a:xfrm>
          <a:off x="13703300" y="9601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86360</xdr:rowOff>
    </xdr:from>
    <xdr:to>
      <xdr:col>67</xdr:col>
      <xdr:colOff>101600</xdr:colOff>
      <xdr:row>56</xdr:row>
      <xdr:rowOff>16510</xdr:rowOff>
    </xdr:to>
    <xdr:sp macro="" textlink="">
      <xdr:nvSpPr>
        <xdr:cNvPr id="543" name="楕円 542">
          <a:extLst>
            <a:ext uri="{FF2B5EF4-FFF2-40B4-BE49-F238E27FC236}">
              <a16:creationId xmlns:a16="http://schemas.microsoft.com/office/drawing/2014/main" id="{27FB6729-C110-45AD-98EE-E9FD5F613288}"/>
            </a:ext>
          </a:extLst>
        </xdr:cNvPr>
        <xdr:cNvSpPr/>
      </xdr:nvSpPr>
      <xdr:spPr>
        <a:xfrm>
          <a:off x="12763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137160</xdr:rowOff>
    </xdr:from>
    <xdr:to>
      <xdr:col>71</xdr:col>
      <xdr:colOff>177800</xdr:colOff>
      <xdr:row>56</xdr:row>
      <xdr:rowOff>0</xdr:rowOff>
    </xdr:to>
    <xdr:cxnSp macro="">
      <xdr:nvCxnSpPr>
        <xdr:cNvPr id="544" name="直線コネクタ 543">
          <a:extLst>
            <a:ext uri="{FF2B5EF4-FFF2-40B4-BE49-F238E27FC236}">
              <a16:creationId xmlns:a16="http://schemas.microsoft.com/office/drawing/2014/main" id="{FA455D19-6DCB-4AEA-A859-2179134E34EB}"/>
            </a:ext>
          </a:extLst>
        </xdr:cNvPr>
        <xdr:cNvCxnSpPr/>
      </xdr:nvCxnSpPr>
      <xdr:spPr>
        <a:xfrm>
          <a:off x="12814300" y="9566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45" name="n_1aveValue【学校施設】&#10;有形固定資産減価償却率">
          <a:extLst>
            <a:ext uri="{FF2B5EF4-FFF2-40B4-BE49-F238E27FC236}">
              <a16:creationId xmlns:a16="http://schemas.microsoft.com/office/drawing/2014/main" id="{CB8CC7C1-5717-4110-B50B-9B7E464195CC}"/>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46" name="n_2aveValue【学校施設】&#10;有形固定資産減価償却率">
          <a:extLst>
            <a:ext uri="{FF2B5EF4-FFF2-40B4-BE49-F238E27FC236}">
              <a16:creationId xmlns:a16="http://schemas.microsoft.com/office/drawing/2014/main" id="{CAFD0A56-6235-43F1-BA0F-F67F2AE1ABF9}"/>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547" name="n_3aveValue【学校施設】&#10;有形固定資産減価償却率">
          <a:extLst>
            <a:ext uri="{FF2B5EF4-FFF2-40B4-BE49-F238E27FC236}">
              <a16:creationId xmlns:a16="http://schemas.microsoft.com/office/drawing/2014/main" id="{D03CB1FB-75F4-47A5-8C1B-7589067B0E3B}"/>
            </a:ext>
          </a:extLst>
        </xdr:cNvPr>
        <xdr:cNvSpPr txBox="1"/>
      </xdr:nvSpPr>
      <xdr:spPr>
        <a:xfrm>
          <a:off x="13500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48" name="n_4aveValue【学校施設】&#10;有形固定資産減価償却率">
          <a:extLst>
            <a:ext uri="{FF2B5EF4-FFF2-40B4-BE49-F238E27FC236}">
              <a16:creationId xmlns:a16="http://schemas.microsoft.com/office/drawing/2014/main" id="{418DAD92-1BD9-4ABC-8BCD-F3EF0473A4A7}"/>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128287</xdr:rowOff>
    </xdr:from>
    <xdr:ext cx="405111" cy="259045"/>
    <xdr:sp macro="" textlink="">
      <xdr:nvSpPr>
        <xdr:cNvPr id="549" name="n_1mainValue【学校施設】&#10;有形固定資産減価償却率">
          <a:extLst>
            <a:ext uri="{FF2B5EF4-FFF2-40B4-BE49-F238E27FC236}">
              <a16:creationId xmlns:a16="http://schemas.microsoft.com/office/drawing/2014/main" id="{EA0BC4E5-007C-4363-88E9-13CA962E7D52}"/>
            </a:ext>
          </a:extLst>
        </xdr:cNvPr>
        <xdr:cNvSpPr txBox="1"/>
      </xdr:nvSpPr>
      <xdr:spPr>
        <a:xfrm>
          <a:off x="15266044"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95902</xdr:rowOff>
    </xdr:from>
    <xdr:ext cx="405111" cy="259045"/>
    <xdr:sp macro="" textlink="">
      <xdr:nvSpPr>
        <xdr:cNvPr id="550" name="n_2mainValue【学校施設】&#10;有形固定資産減価償却率">
          <a:extLst>
            <a:ext uri="{FF2B5EF4-FFF2-40B4-BE49-F238E27FC236}">
              <a16:creationId xmlns:a16="http://schemas.microsoft.com/office/drawing/2014/main" id="{81EFDB51-0732-4A1F-832C-11D726F52707}"/>
            </a:ext>
          </a:extLst>
        </xdr:cNvPr>
        <xdr:cNvSpPr txBox="1"/>
      </xdr:nvSpPr>
      <xdr:spPr>
        <a:xfrm>
          <a:off x="14389744" y="935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67327</xdr:rowOff>
    </xdr:from>
    <xdr:ext cx="405111" cy="259045"/>
    <xdr:sp macro="" textlink="">
      <xdr:nvSpPr>
        <xdr:cNvPr id="551" name="n_3mainValue【学校施設】&#10;有形固定資産減価償却率">
          <a:extLst>
            <a:ext uri="{FF2B5EF4-FFF2-40B4-BE49-F238E27FC236}">
              <a16:creationId xmlns:a16="http://schemas.microsoft.com/office/drawing/2014/main" id="{B9A5B8E5-1ABA-4CAC-8D8B-C542CC61AB97}"/>
            </a:ext>
          </a:extLst>
        </xdr:cNvPr>
        <xdr:cNvSpPr txBox="1"/>
      </xdr:nvSpPr>
      <xdr:spPr>
        <a:xfrm>
          <a:off x="13500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33037</xdr:rowOff>
    </xdr:from>
    <xdr:ext cx="405111" cy="259045"/>
    <xdr:sp macro="" textlink="">
      <xdr:nvSpPr>
        <xdr:cNvPr id="552" name="n_4mainValue【学校施設】&#10;有形固定資産減価償却率">
          <a:extLst>
            <a:ext uri="{FF2B5EF4-FFF2-40B4-BE49-F238E27FC236}">
              <a16:creationId xmlns:a16="http://schemas.microsoft.com/office/drawing/2014/main" id="{95D0BF32-7B26-4759-AE67-6DD2CF39A323}"/>
            </a:ext>
          </a:extLst>
        </xdr:cNvPr>
        <xdr:cNvSpPr txBox="1"/>
      </xdr:nvSpPr>
      <xdr:spPr>
        <a:xfrm>
          <a:off x="12611744"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DE70FDFB-91CE-4FF5-957E-476677C7302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6C00FBFC-FA1F-47FD-B883-D4134B4F9E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6C215DE5-459A-4806-BCEF-A5C251820FF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1C2EE0E5-07D1-4232-A175-3E99B12DFE2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DB49AF04-601C-4BF0-AE1E-E793977DB8E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46984F5D-0770-4855-941B-3C747E1DADA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4954F64D-AC22-4CFA-B815-05DF382B0F2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41DD4707-0721-46D4-B8CD-4EA838F1F80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2D88F52F-9AC9-48F9-98A9-27C8500B07B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38991C1F-4BCB-434B-BCC0-F26B8D5160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3" name="直線コネクタ 562">
          <a:extLst>
            <a:ext uri="{FF2B5EF4-FFF2-40B4-BE49-F238E27FC236}">
              <a16:creationId xmlns:a16="http://schemas.microsoft.com/office/drawing/2014/main" id="{11432C61-8F17-4AFA-9779-1F7F426846E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4" name="テキスト ボックス 563">
          <a:extLst>
            <a:ext uri="{FF2B5EF4-FFF2-40B4-BE49-F238E27FC236}">
              <a16:creationId xmlns:a16="http://schemas.microsoft.com/office/drawing/2014/main" id="{7FE4B3A1-CC7D-4488-A348-EAEC562DA66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5" name="直線コネクタ 564">
          <a:extLst>
            <a:ext uri="{FF2B5EF4-FFF2-40B4-BE49-F238E27FC236}">
              <a16:creationId xmlns:a16="http://schemas.microsoft.com/office/drawing/2014/main" id="{DAE9F25F-F24E-43B3-8268-BD8FF15BF77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6" name="テキスト ボックス 565">
          <a:extLst>
            <a:ext uri="{FF2B5EF4-FFF2-40B4-BE49-F238E27FC236}">
              <a16:creationId xmlns:a16="http://schemas.microsoft.com/office/drawing/2014/main" id="{7C25F90B-CA3C-4D0C-94F1-6CD3AB131A3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7" name="直線コネクタ 566">
          <a:extLst>
            <a:ext uri="{FF2B5EF4-FFF2-40B4-BE49-F238E27FC236}">
              <a16:creationId xmlns:a16="http://schemas.microsoft.com/office/drawing/2014/main" id="{0091F8F6-6C4A-4EF6-8C42-614FEA05678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68" name="テキスト ボックス 567">
          <a:extLst>
            <a:ext uri="{FF2B5EF4-FFF2-40B4-BE49-F238E27FC236}">
              <a16:creationId xmlns:a16="http://schemas.microsoft.com/office/drawing/2014/main" id="{128BB71E-2AE7-4439-B052-2A8F85C4F60B}"/>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9" name="直線コネクタ 568">
          <a:extLst>
            <a:ext uri="{FF2B5EF4-FFF2-40B4-BE49-F238E27FC236}">
              <a16:creationId xmlns:a16="http://schemas.microsoft.com/office/drawing/2014/main" id="{FDE3D8FC-D76A-4667-83AD-93B8A64EA07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0" name="テキスト ボックス 569">
          <a:extLst>
            <a:ext uri="{FF2B5EF4-FFF2-40B4-BE49-F238E27FC236}">
              <a16:creationId xmlns:a16="http://schemas.microsoft.com/office/drawing/2014/main" id="{4C740F68-C73A-470C-BB85-2F5DD2594FB1}"/>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1" name="直線コネクタ 570">
          <a:extLst>
            <a:ext uri="{FF2B5EF4-FFF2-40B4-BE49-F238E27FC236}">
              <a16:creationId xmlns:a16="http://schemas.microsoft.com/office/drawing/2014/main" id="{03C1E5C0-61F5-4A6C-85EF-197DEB71451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72" name="テキスト ボックス 571">
          <a:extLst>
            <a:ext uri="{FF2B5EF4-FFF2-40B4-BE49-F238E27FC236}">
              <a16:creationId xmlns:a16="http://schemas.microsoft.com/office/drawing/2014/main" id="{52E9D95E-D4D3-4C9D-8244-503FB85C3336}"/>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a:extLst>
            <a:ext uri="{FF2B5EF4-FFF2-40B4-BE49-F238E27FC236}">
              <a16:creationId xmlns:a16="http://schemas.microsoft.com/office/drawing/2014/main" id="{E6532E18-F2DA-4B86-8B6A-A699916C820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4" name="テキスト ボックス 573">
          <a:extLst>
            <a:ext uri="{FF2B5EF4-FFF2-40B4-BE49-F238E27FC236}">
              <a16:creationId xmlns:a16="http://schemas.microsoft.com/office/drawing/2014/main" id="{14F94A12-FE40-42B1-B396-A383F0C24DD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学校施設】&#10;一人当たり面積グラフ枠">
          <a:extLst>
            <a:ext uri="{FF2B5EF4-FFF2-40B4-BE49-F238E27FC236}">
              <a16:creationId xmlns:a16="http://schemas.microsoft.com/office/drawing/2014/main" id="{08ADFA63-EA78-42E5-AF38-0F0DC35881F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76" name="直線コネクタ 575">
          <a:extLst>
            <a:ext uri="{FF2B5EF4-FFF2-40B4-BE49-F238E27FC236}">
              <a16:creationId xmlns:a16="http://schemas.microsoft.com/office/drawing/2014/main" id="{13E0CF94-712A-4CDA-A2C7-FCCD3D882764}"/>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77" name="【学校施設】&#10;一人当たり面積最小値テキスト">
          <a:extLst>
            <a:ext uri="{FF2B5EF4-FFF2-40B4-BE49-F238E27FC236}">
              <a16:creationId xmlns:a16="http://schemas.microsoft.com/office/drawing/2014/main" id="{E306BAAC-F66D-44BA-AE55-215B015EC1B1}"/>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78" name="直線コネクタ 577">
          <a:extLst>
            <a:ext uri="{FF2B5EF4-FFF2-40B4-BE49-F238E27FC236}">
              <a16:creationId xmlns:a16="http://schemas.microsoft.com/office/drawing/2014/main" id="{0F537CAA-195E-491E-891B-464450733EFA}"/>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79" name="【学校施設】&#10;一人当たり面積最大値テキスト">
          <a:extLst>
            <a:ext uri="{FF2B5EF4-FFF2-40B4-BE49-F238E27FC236}">
              <a16:creationId xmlns:a16="http://schemas.microsoft.com/office/drawing/2014/main" id="{6C9D4B4F-DC8C-4BA3-8A4B-2F39AC4FA212}"/>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80" name="直線コネクタ 579">
          <a:extLst>
            <a:ext uri="{FF2B5EF4-FFF2-40B4-BE49-F238E27FC236}">
              <a16:creationId xmlns:a16="http://schemas.microsoft.com/office/drawing/2014/main" id="{242B2867-F477-4711-A46A-4E04895A2664}"/>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81" name="【学校施設】&#10;一人当たり面積平均値テキスト">
          <a:extLst>
            <a:ext uri="{FF2B5EF4-FFF2-40B4-BE49-F238E27FC236}">
              <a16:creationId xmlns:a16="http://schemas.microsoft.com/office/drawing/2014/main" id="{5E6B639E-6FBF-4C2E-B3F3-927AC56BE043}"/>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582" name="フローチャート: 判断 581">
          <a:extLst>
            <a:ext uri="{FF2B5EF4-FFF2-40B4-BE49-F238E27FC236}">
              <a16:creationId xmlns:a16="http://schemas.microsoft.com/office/drawing/2014/main" id="{9F7F34A1-DE76-4022-9C55-F7EC8ED606A5}"/>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583" name="フローチャート: 判断 582">
          <a:extLst>
            <a:ext uri="{FF2B5EF4-FFF2-40B4-BE49-F238E27FC236}">
              <a16:creationId xmlns:a16="http://schemas.microsoft.com/office/drawing/2014/main" id="{B8266E1D-8155-478E-8800-0114E55BB140}"/>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17628</xdr:rowOff>
    </xdr:from>
    <xdr:to>
      <xdr:col>107</xdr:col>
      <xdr:colOff>101600</xdr:colOff>
      <xdr:row>63</xdr:row>
      <xdr:rowOff>119228</xdr:rowOff>
    </xdr:to>
    <xdr:sp macro="" textlink="">
      <xdr:nvSpPr>
        <xdr:cNvPr id="584" name="フローチャート: 判断 583">
          <a:extLst>
            <a:ext uri="{FF2B5EF4-FFF2-40B4-BE49-F238E27FC236}">
              <a16:creationId xmlns:a16="http://schemas.microsoft.com/office/drawing/2014/main" id="{95869E86-28B8-4201-AD67-CB6CF95B8D19}"/>
            </a:ext>
          </a:extLst>
        </xdr:cNvPr>
        <xdr:cNvSpPr/>
      </xdr:nvSpPr>
      <xdr:spPr>
        <a:xfrm>
          <a:off x="20383500" y="1081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24181</xdr:rowOff>
    </xdr:from>
    <xdr:to>
      <xdr:col>102</xdr:col>
      <xdr:colOff>165100</xdr:colOff>
      <xdr:row>63</xdr:row>
      <xdr:rowOff>125781</xdr:rowOff>
    </xdr:to>
    <xdr:sp macro="" textlink="">
      <xdr:nvSpPr>
        <xdr:cNvPr id="585" name="フローチャート: 判断 584">
          <a:extLst>
            <a:ext uri="{FF2B5EF4-FFF2-40B4-BE49-F238E27FC236}">
              <a16:creationId xmlns:a16="http://schemas.microsoft.com/office/drawing/2014/main" id="{23632242-AED0-4856-83D6-24A4A937B8A4}"/>
            </a:ext>
          </a:extLst>
        </xdr:cNvPr>
        <xdr:cNvSpPr/>
      </xdr:nvSpPr>
      <xdr:spPr>
        <a:xfrm>
          <a:off x="19494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17094</xdr:rowOff>
    </xdr:from>
    <xdr:to>
      <xdr:col>98</xdr:col>
      <xdr:colOff>38100</xdr:colOff>
      <xdr:row>63</xdr:row>
      <xdr:rowOff>118694</xdr:rowOff>
    </xdr:to>
    <xdr:sp macro="" textlink="">
      <xdr:nvSpPr>
        <xdr:cNvPr id="586" name="フローチャート: 判断 585">
          <a:extLst>
            <a:ext uri="{FF2B5EF4-FFF2-40B4-BE49-F238E27FC236}">
              <a16:creationId xmlns:a16="http://schemas.microsoft.com/office/drawing/2014/main" id="{3C41B8A6-D0BD-47B1-8ACF-5BDDACBB276D}"/>
            </a:ext>
          </a:extLst>
        </xdr:cNvPr>
        <xdr:cNvSpPr/>
      </xdr:nvSpPr>
      <xdr:spPr>
        <a:xfrm>
          <a:off x="18605500" y="1081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9481EC87-E73B-4C72-86C7-C890721FD81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229D961-5F77-49C6-BD83-EA39FFA091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14EF334F-7E01-4B80-9CE8-B6BBD1F8893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B35C9684-31F6-41F6-B072-7671B35D49A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F7155458-9961-4712-BB1B-A34D86FD021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60757</xdr:rowOff>
    </xdr:from>
    <xdr:to>
      <xdr:col>116</xdr:col>
      <xdr:colOff>114300</xdr:colOff>
      <xdr:row>63</xdr:row>
      <xdr:rowOff>162357</xdr:rowOff>
    </xdr:to>
    <xdr:sp macro="" textlink="">
      <xdr:nvSpPr>
        <xdr:cNvPr id="592" name="楕円 591">
          <a:extLst>
            <a:ext uri="{FF2B5EF4-FFF2-40B4-BE49-F238E27FC236}">
              <a16:creationId xmlns:a16="http://schemas.microsoft.com/office/drawing/2014/main" id="{06F8AC40-1A35-4C32-8F00-CEFA55670450}"/>
            </a:ext>
          </a:extLst>
        </xdr:cNvPr>
        <xdr:cNvSpPr/>
      </xdr:nvSpPr>
      <xdr:spPr>
        <a:xfrm>
          <a:off x="22110700" y="108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147134</xdr:rowOff>
    </xdr:from>
    <xdr:ext cx="469744" cy="259045"/>
    <xdr:sp macro="" textlink="">
      <xdr:nvSpPr>
        <xdr:cNvPr id="593" name="【学校施設】&#10;一人当たり面積該当値テキスト">
          <a:extLst>
            <a:ext uri="{FF2B5EF4-FFF2-40B4-BE49-F238E27FC236}">
              <a16:creationId xmlns:a16="http://schemas.microsoft.com/office/drawing/2014/main" id="{A6878DEE-DC16-4931-9C85-EBEA016D7CEF}"/>
            </a:ext>
          </a:extLst>
        </xdr:cNvPr>
        <xdr:cNvSpPr txBox="1"/>
      </xdr:nvSpPr>
      <xdr:spPr>
        <a:xfrm>
          <a:off x="22199600" y="1077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63119</xdr:rowOff>
    </xdr:from>
    <xdr:to>
      <xdr:col>112</xdr:col>
      <xdr:colOff>38100</xdr:colOff>
      <xdr:row>63</xdr:row>
      <xdr:rowOff>164719</xdr:rowOff>
    </xdr:to>
    <xdr:sp macro="" textlink="">
      <xdr:nvSpPr>
        <xdr:cNvPr id="594" name="楕円 593">
          <a:extLst>
            <a:ext uri="{FF2B5EF4-FFF2-40B4-BE49-F238E27FC236}">
              <a16:creationId xmlns:a16="http://schemas.microsoft.com/office/drawing/2014/main" id="{E750C488-F2A4-4873-9677-3B7F659AACF5}"/>
            </a:ext>
          </a:extLst>
        </xdr:cNvPr>
        <xdr:cNvSpPr/>
      </xdr:nvSpPr>
      <xdr:spPr>
        <a:xfrm>
          <a:off x="21272500" y="108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111557</xdr:rowOff>
    </xdr:from>
    <xdr:to>
      <xdr:col>116</xdr:col>
      <xdr:colOff>63500</xdr:colOff>
      <xdr:row>63</xdr:row>
      <xdr:rowOff>113919</xdr:rowOff>
    </xdr:to>
    <xdr:cxnSp macro="">
      <xdr:nvCxnSpPr>
        <xdr:cNvPr id="595" name="直線コネクタ 594">
          <a:extLst>
            <a:ext uri="{FF2B5EF4-FFF2-40B4-BE49-F238E27FC236}">
              <a16:creationId xmlns:a16="http://schemas.microsoft.com/office/drawing/2014/main" id="{1E122A24-CCC5-45A2-84E5-BE71A88E958B}"/>
            </a:ext>
          </a:extLst>
        </xdr:cNvPr>
        <xdr:cNvCxnSpPr/>
      </xdr:nvCxnSpPr>
      <xdr:spPr>
        <a:xfrm flipV="1">
          <a:off x="21323300" y="10912907"/>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66167</xdr:rowOff>
    </xdr:from>
    <xdr:to>
      <xdr:col>107</xdr:col>
      <xdr:colOff>101600</xdr:colOff>
      <xdr:row>63</xdr:row>
      <xdr:rowOff>167767</xdr:rowOff>
    </xdr:to>
    <xdr:sp macro="" textlink="">
      <xdr:nvSpPr>
        <xdr:cNvPr id="596" name="楕円 595">
          <a:extLst>
            <a:ext uri="{FF2B5EF4-FFF2-40B4-BE49-F238E27FC236}">
              <a16:creationId xmlns:a16="http://schemas.microsoft.com/office/drawing/2014/main" id="{4F34742D-B56E-46C8-9C75-A0D04BA3F4FB}"/>
            </a:ext>
          </a:extLst>
        </xdr:cNvPr>
        <xdr:cNvSpPr/>
      </xdr:nvSpPr>
      <xdr:spPr>
        <a:xfrm>
          <a:off x="20383500" y="108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113919</xdr:rowOff>
    </xdr:from>
    <xdr:to>
      <xdr:col>111</xdr:col>
      <xdr:colOff>177800</xdr:colOff>
      <xdr:row>63</xdr:row>
      <xdr:rowOff>116967</xdr:rowOff>
    </xdr:to>
    <xdr:cxnSp macro="">
      <xdr:nvCxnSpPr>
        <xdr:cNvPr id="597" name="直線コネクタ 596">
          <a:extLst>
            <a:ext uri="{FF2B5EF4-FFF2-40B4-BE49-F238E27FC236}">
              <a16:creationId xmlns:a16="http://schemas.microsoft.com/office/drawing/2014/main" id="{9F916DD1-E6A0-4521-B522-D1A90C7E72BD}"/>
            </a:ext>
          </a:extLst>
        </xdr:cNvPr>
        <xdr:cNvCxnSpPr/>
      </xdr:nvCxnSpPr>
      <xdr:spPr>
        <a:xfrm flipV="1">
          <a:off x="20434300" y="1091526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69215</xdr:rowOff>
    </xdr:from>
    <xdr:to>
      <xdr:col>102</xdr:col>
      <xdr:colOff>165100</xdr:colOff>
      <xdr:row>63</xdr:row>
      <xdr:rowOff>170815</xdr:rowOff>
    </xdr:to>
    <xdr:sp macro="" textlink="">
      <xdr:nvSpPr>
        <xdr:cNvPr id="598" name="楕円 597">
          <a:extLst>
            <a:ext uri="{FF2B5EF4-FFF2-40B4-BE49-F238E27FC236}">
              <a16:creationId xmlns:a16="http://schemas.microsoft.com/office/drawing/2014/main" id="{E6451953-5454-4C58-BFD3-9720C1868F1D}"/>
            </a:ext>
          </a:extLst>
        </xdr:cNvPr>
        <xdr:cNvSpPr/>
      </xdr:nvSpPr>
      <xdr:spPr>
        <a:xfrm>
          <a:off x="19494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116967</xdr:rowOff>
    </xdr:from>
    <xdr:to>
      <xdr:col>107</xdr:col>
      <xdr:colOff>50800</xdr:colOff>
      <xdr:row>63</xdr:row>
      <xdr:rowOff>120015</xdr:rowOff>
    </xdr:to>
    <xdr:cxnSp macro="">
      <xdr:nvCxnSpPr>
        <xdr:cNvPr id="599" name="直線コネクタ 598">
          <a:extLst>
            <a:ext uri="{FF2B5EF4-FFF2-40B4-BE49-F238E27FC236}">
              <a16:creationId xmlns:a16="http://schemas.microsoft.com/office/drawing/2014/main" id="{8E64FBC7-431D-4C7B-840B-ABA3844784CB}"/>
            </a:ext>
          </a:extLst>
        </xdr:cNvPr>
        <xdr:cNvCxnSpPr/>
      </xdr:nvCxnSpPr>
      <xdr:spPr>
        <a:xfrm flipV="1">
          <a:off x="19545300" y="1091831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72187</xdr:rowOff>
    </xdr:from>
    <xdr:to>
      <xdr:col>98</xdr:col>
      <xdr:colOff>38100</xdr:colOff>
      <xdr:row>64</xdr:row>
      <xdr:rowOff>2337</xdr:rowOff>
    </xdr:to>
    <xdr:sp macro="" textlink="">
      <xdr:nvSpPr>
        <xdr:cNvPr id="600" name="楕円 599">
          <a:extLst>
            <a:ext uri="{FF2B5EF4-FFF2-40B4-BE49-F238E27FC236}">
              <a16:creationId xmlns:a16="http://schemas.microsoft.com/office/drawing/2014/main" id="{BC46BEC6-B6E7-4C68-B037-E7540DDCA108}"/>
            </a:ext>
          </a:extLst>
        </xdr:cNvPr>
        <xdr:cNvSpPr/>
      </xdr:nvSpPr>
      <xdr:spPr>
        <a:xfrm>
          <a:off x="18605500" y="108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120015</xdr:rowOff>
    </xdr:from>
    <xdr:to>
      <xdr:col>102</xdr:col>
      <xdr:colOff>114300</xdr:colOff>
      <xdr:row>63</xdr:row>
      <xdr:rowOff>122987</xdr:rowOff>
    </xdr:to>
    <xdr:cxnSp macro="">
      <xdr:nvCxnSpPr>
        <xdr:cNvPr id="601" name="直線コネクタ 600">
          <a:extLst>
            <a:ext uri="{FF2B5EF4-FFF2-40B4-BE49-F238E27FC236}">
              <a16:creationId xmlns:a16="http://schemas.microsoft.com/office/drawing/2014/main" id="{641B9A8F-AC7A-43BD-9F58-C4887FE9AEBF}"/>
            </a:ext>
          </a:extLst>
        </xdr:cNvPr>
        <xdr:cNvCxnSpPr/>
      </xdr:nvCxnSpPr>
      <xdr:spPr>
        <a:xfrm flipV="1">
          <a:off x="18656300" y="1092136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602" name="n_1aveValue【学校施設】&#10;一人当たり面積">
          <a:extLst>
            <a:ext uri="{FF2B5EF4-FFF2-40B4-BE49-F238E27FC236}">
              <a16:creationId xmlns:a16="http://schemas.microsoft.com/office/drawing/2014/main" id="{CAF9FEE3-AF5E-40CD-8183-3C78BF02DDA2}"/>
            </a:ext>
          </a:extLst>
        </xdr:cNvPr>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135755</xdr:rowOff>
    </xdr:from>
    <xdr:ext cx="469744" cy="259045"/>
    <xdr:sp macro="" textlink="">
      <xdr:nvSpPr>
        <xdr:cNvPr id="603" name="n_2aveValue【学校施設】&#10;一人当たり面積">
          <a:extLst>
            <a:ext uri="{FF2B5EF4-FFF2-40B4-BE49-F238E27FC236}">
              <a16:creationId xmlns:a16="http://schemas.microsoft.com/office/drawing/2014/main" id="{10A9A0B5-AA4F-43BA-B875-12E5CA9CF4F1}"/>
            </a:ext>
          </a:extLst>
        </xdr:cNvPr>
        <xdr:cNvSpPr txBox="1"/>
      </xdr:nvSpPr>
      <xdr:spPr>
        <a:xfrm>
          <a:off x="20199427" y="1059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142308</xdr:rowOff>
    </xdr:from>
    <xdr:ext cx="469744" cy="259045"/>
    <xdr:sp macro="" textlink="">
      <xdr:nvSpPr>
        <xdr:cNvPr id="604" name="n_3aveValue【学校施設】&#10;一人当たり面積">
          <a:extLst>
            <a:ext uri="{FF2B5EF4-FFF2-40B4-BE49-F238E27FC236}">
              <a16:creationId xmlns:a16="http://schemas.microsoft.com/office/drawing/2014/main" id="{1C53D4DF-6B4F-43C8-886E-B5BE12654235}"/>
            </a:ext>
          </a:extLst>
        </xdr:cNvPr>
        <xdr:cNvSpPr txBox="1"/>
      </xdr:nvSpPr>
      <xdr:spPr>
        <a:xfrm>
          <a:off x="19310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135221</xdr:rowOff>
    </xdr:from>
    <xdr:ext cx="469744" cy="259045"/>
    <xdr:sp macro="" textlink="">
      <xdr:nvSpPr>
        <xdr:cNvPr id="605" name="n_4aveValue【学校施設】&#10;一人当たり面積">
          <a:extLst>
            <a:ext uri="{FF2B5EF4-FFF2-40B4-BE49-F238E27FC236}">
              <a16:creationId xmlns:a16="http://schemas.microsoft.com/office/drawing/2014/main" id="{E862F904-EB2D-4BFA-82E9-780E2C1DA5E5}"/>
            </a:ext>
          </a:extLst>
        </xdr:cNvPr>
        <xdr:cNvSpPr txBox="1"/>
      </xdr:nvSpPr>
      <xdr:spPr>
        <a:xfrm>
          <a:off x="18421427" y="105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155846</xdr:rowOff>
    </xdr:from>
    <xdr:ext cx="469744" cy="259045"/>
    <xdr:sp macro="" textlink="">
      <xdr:nvSpPr>
        <xdr:cNvPr id="606" name="n_1mainValue【学校施設】&#10;一人当たり面積">
          <a:extLst>
            <a:ext uri="{FF2B5EF4-FFF2-40B4-BE49-F238E27FC236}">
              <a16:creationId xmlns:a16="http://schemas.microsoft.com/office/drawing/2014/main" id="{F16914BC-ED72-410B-B44B-B0ED0B46A4AA}"/>
            </a:ext>
          </a:extLst>
        </xdr:cNvPr>
        <xdr:cNvSpPr txBox="1"/>
      </xdr:nvSpPr>
      <xdr:spPr>
        <a:xfrm>
          <a:off x="21075727" y="1095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158894</xdr:rowOff>
    </xdr:from>
    <xdr:ext cx="469744" cy="259045"/>
    <xdr:sp macro="" textlink="">
      <xdr:nvSpPr>
        <xdr:cNvPr id="607" name="n_2mainValue【学校施設】&#10;一人当たり面積">
          <a:extLst>
            <a:ext uri="{FF2B5EF4-FFF2-40B4-BE49-F238E27FC236}">
              <a16:creationId xmlns:a16="http://schemas.microsoft.com/office/drawing/2014/main" id="{66AC582F-DC23-4F2A-9438-ADCEAC0585CA}"/>
            </a:ext>
          </a:extLst>
        </xdr:cNvPr>
        <xdr:cNvSpPr txBox="1"/>
      </xdr:nvSpPr>
      <xdr:spPr>
        <a:xfrm>
          <a:off x="20199427"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161942</xdr:rowOff>
    </xdr:from>
    <xdr:ext cx="469744" cy="259045"/>
    <xdr:sp macro="" textlink="">
      <xdr:nvSpPr>
        <xdr:cNvPr id="608" name="n_3mainValue【学校施設】&#10;一人当たり面積">
          <a:extLst>
            <a:ext uri="{FF2B5EF4-FFF2-40B4-BE49-F238E27FC236}">
              <a16:creationId xmlns:a16="http://schemas.microsoft.com/office/drawing/2014/main" id="{47F42813-E5E9-4AC6-903B-F565303322B6}"/>
            </a:ext>
          </a:extLst>
        </xdr:cNvPr>
        <xdr:cNvSpPr txBox="1"/>
      </xdr:nvSpPr>
      <xdr:spPr>
        <a:xfrm>
          <a:off x="19310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164914</xdr:rowOff>
    </xdr:from>
    <xdr:ext cx="469744" cy="259045"/>
    <xdr:sp macro="" textlink="">
      <xdr:nvSpPr>
        <xdr:cNvPr id="609" name="n_4mainValue【学校施設】&#10;一人当たり面積">
          <a:extLst>
            <a:ext uri="{FF2B5EF4-FFF2-40B4-BE49-F238E27FC236}">
              <a16:creationId xmlns:a16="http://schemas.microsoft.com/office/drawing/2014/main" id="{FF204C87-8FDB-4BFB-B5FE-15D612C4F79D}"/>
            </a:ext>
          </a:extLst>
        </xdr:cNvPr>
        <xdr:cNvSpPr txBox="1"/>
      </xdr:nvSpPr>
      <xdr:spPr>
        <a:xfrm>
          <a:off x="18421427" y="1096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a:extLst>
            <a:ext uri="{FF2B5EF4-FFF2-40B4-BE49-F238E27FC236}">
              <a16:creationId xmlns:a16="http://schemas.microsoft.com/office/drawing/2014/main" id="{A253EC8B-D889-46BD-8139-3A48C43DE13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a:extLst>
            <a:ext uri="{FF2B5EF4-FFF2-40B4-BE49-F238E27FC236}">
              <a16:creationId xmlns:a16="http://schemas.microsoft.com/office/drawing/2014/main" id="{88DCD218-7BCC-44D2-846B-AECA3008AC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a:extLst>
            <a:ext uri="{FF2B5EF4-FFF2-40B4-BE49-F238E27FC236}">
              <a16:creationId xmlns:a16="http://schemas.microsoft.com/office/drawing/2014/main" id="{3FF5A174-2207-4857-93EC-52A9A83D65F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a:extLst>
            <a:ext uri="{FF2B5EF4-FFF2-40B4-BE49-F238E27FC236}">
              <a16:creationId xmlns:a16="http://schemas.microsoft.com/office/drawing/2014/main" id="{249A57D0-A4C2-4E45-8AF1-EF7F043F09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a:extLst>
            <a:ext uri="{FF2B5EF4-FFF2-40B4-BE49-F238E27FC236}">
              <a16:creationId xmlns:a16="http://schemas.microsoft.com/office/drawing/2014/main" id="{30F84E1E-E399-48E3-A784-50BFC07CDF8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a:extLst>
            <a:ext uri="{FF2B5EF4-FFF2-40B4-BE49-F238E27FC236}">
              <a16:creationId xmlns:a16="http://schemas.microsoft.com/office/drawing/2014/main" id="{D218CEA8-712D-4D01-A487-0733511FC6D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a:extLst>
            <a:ext uri="{FF2B5EF4-FFF2-40B4-BE49-F238E27FC236}">
              <a16:creationId xmlns:a16="http://schemas.microsoft.com/office/drawing/2014/main" id="{BC0A9427-BC7C-4E8C-B50A-BC270282698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a:extLst>
            <a:ext uri="{FF2B5EF4-FFF2-40B4-BE49-F238E27FC236}">
              <a16:creationId xmlns:a16="http://schemas.microsoft.com/office/drawing/2014/main" id="{9620F96D-438E-4061-B04F-3901A197B01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a:extLst>
            <a:ext uri="{FF2B5EF4-FFF2-40B4-BE49-F238E27FC236}">
              <a16:creationId xmlns:a16="http://schemas.microsoft.com/office/drawing/2014/main" id="{ABF1EFFA-498B-4E9A-A9DB-AD35AD32530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a:extLst>
            <a:ext uri="{FF2B5EF4-FFF2-40B4-BE49-F238E27FC236}">
              <a16:creationId xmlns:a16="http://schemas.microsoft.com/office/drawing/2014/main" id="{22B3FDB7-57FD-459F-B67E-E6246CC04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0" name="テキスト ボックス 619">
          <a:extLst>
            <a:ext uri="{FF2B5EF4-FFF2-40B4-BE49-F238E27FC236}">
              <a16:creationId xmlns:a16="http://schemas.microsoft.com/office/drawing/2014/main" id="{255F00FB-56FF-43AD-A029-A0AC732C4FD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1" name="直線コネクタ 620">
          <a:extLst>
            <a:ext uri="{FF2B5EF4-FFF2-40B4-BE49-F238E27FC236}">
              <a16:creationId xmlns:a16="http://schemas.microsoft.com/office/drawing/2014/main" id="{4807AC24-EEE6-475E-A0D6-077D35790EF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2" name="テキスト ボックス 621">
          <a:extLst>
            <a:ext uri="{FF2B5EF4-FFF2-40B4-BE49-F238E27FC236}">
              <a16:creationId xmlns:a16="http://schemas.microsoft.com/office/drawing/2014/main" id="{1F21810B-A7E5-4F99-AB80-E6151177039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3" name="直線コネクタ 622">
          <a:extLst>
            <a:ext uri="{FF2B5EF4-FFF2-40B4-BE49-F238E27FC236}">
              <a16:creationId xmlns:a16="http://schemas.microsoft.com/office/drawing/2014/main" id="{4DE53A62-23C1-4D73-AF8E-C6CD182A163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4" name="テキスト ボックス 623">
          <a:extLst>
            <a:ext uri="{FF2B5EF4-FFF2-40B4-BE49-F238E27FC236}">
              <a16:creationId xmlns:a16="http://schemas.microsoft.com/office/drawing/2014/main" id="{33BCFD34-3728-4533-A23C-1E104FEA6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5" name="直線コネクタ 624">
          <a:extLst>
            <a:ext uri="{FF2B5EF4-FFF2-40B4-BE49-F238E27FC236}">
              <a16:creationId xmlns:a16="http://schemas.microsoft.com/office/drawing/2014/main" id="{505F7359-285D-44DA-9B34-CDD084B9E65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6" name="テキスト ボックス 625">
          <a:extLst>
            <a:ext uri="{FF2B5EF4-FFF2-40B4-BE49-F238E27FC236}">
              <a16:creationId xmlns:a16="http://schemas.microsoft.com/office/drawing/2014/main" id="{FFA33856-8D29-447A-841B-C92F7C494CB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7" name="直線コネクタ 626">
          <a:extLst>
            <a:ext uri="{FF2B5EF4-FFF2-40B4-BE49-F238E27FC236}">
              <a16:creationId xmlns:a16="http://schemas.microsoft.com/office/drawing/2014/main" id="{630C82B0-6EF3-48D7-A7AD-1846A9D01FB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8" name="テキスト ボックス 627">
          <a:extLst>
            <a:ext uri="{FF2B5EF4-FFF2-40B4-BE49-F238E27FC236}">
              <a16:creationId xmlns:a16="http://schemas.microsoft.com/office/drawing/2014/main" id="{93B755B2-0704-41B4-8A9E-AA2AD6F12A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9" name="直線コネクタ 628">
          <a:extLst>
            <a:ext uri="{FF2B5EF4-FFF2-40B4-BE49-F238E27FC236}">
              <a16:creationId xmlns:a16="http://schemas.microsoft.com/office/drawing/2014/main" id="{1FE76E4A-225D-42A7-B18F-A2DECE8357E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0" name="テキスト ボックス 629">
          <a:extLst>
            <a:ext uri="{FF2B5EF4-FFF2-40B4-BE49-F238E27FC236}">
              <a16:creationId xmlns:a16="http://schemas.microsoft.com/office/drawing/2014/main" id="{BA947CAF-B6AA-44FD-A1D1-C1348EB29E4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1" name="直線コネクタ 630">
          <a:extLst>
            <a:ext uri="{FF2B5EF4-FFF2-40B4-BE49-F238E27FC236}">
              <a16:creationId xmlns:a16="http://schemas.microsoft.com/office/drawing/2014/main" id="{EB34AC22-AF43-45F1-83AF-95EDAFBF1CA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2" name="テキスト ボックス 631">
          <a:extLst>
            <a:ext uri="{FF2B5EF4-FFF2-40B4-BE49-F238E27FC236}">
              <a16:creationId xmlns:a16="http://schemas.microsoft.com/office/drawing/2014/main" id="{22E7DD6D-C0AA-465C-B3EB-17B5A835533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a:extLst>
            <a:ext uri="{FF2B5EF4-FFF2-40B4-BE49-F238E27FC236}">
              <a16:creationId xmlns:a16="http://schemas.microsoft.com/office/drawing/2014/main" id="{9AFC16CA-01B0-4502-ABC4-558EAA72C1A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a:extLst>
            <a:ext uri="{FF2B5EF4-FFF2-40B4-BE49-F238E27FC236}">
              <a16:creationId xmlns:a16="http://schemas.microsoft.com/office/drawing/2014/main" id="{2D241113-FC62-4DA8-8454-934573E2B71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635" name="直線コネクタ 634">
          <a:extLst>
            <a:ext uri="{FF2B5EF4-FFF2-40B4-BE49-F238E27FC236}">
              <a16:creationId xmlns:a16="http://schemas.microsoft.com/office/drawing/2014/main" id="{3BAF782A-D74D-498B-8D40-D31D2E631271}"/>
            </a:ext>
          </a:extLst>
        </xdr:cNvPr>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6" name="【児童館】&#10;有形固定資産減価償却率最小値テキスト">
          <a:extLst>
            <a:ext uri="{FF2B5EF4-FFF2-40B4-BE49-F238E27FC236}">
              <a16:creationId xmlns:a16="http://schemas.microsoft.com/office/drawing/2014/main" id="{CB04265E-12F8-425B-9435-A7CDCE72300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7" name="直線コネクタ 636">
          <a:extLst>
            <a:ext uri="{FF2B5EF4-FFF2-40B4-BE49-F238E27FC236}">
              <a16:creationId xmlns:a16="http://schemas.microsoft.com/office/drawing/2014/main" id="{BDB6803E-BD24-442C-B1B8-EA023455A8A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638" name="【児童館】&#10;有形固定資産減価償却率最大値テキスト">
          <a:extLst>
            <a:ext uri="{FF2B5EF4-FFF2-40B4-BE49-F238E27FC236}">
              <a16:creationId xmlns:a16="http://schemas.microsoft.com/office/drawing/2014/main" id="{717CBF11-95E4-4A38-8FB1-5676D9C1F95A}"/>
            </a:ext>
          </a:extLst>
        </xdr:cNvPr>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639" name="直線コネクタ 638">
          <a:extLst>
            <a:ext uri="{FF2B5EF4-FFF2-40B4-BE49-F238E27FC236}">
              <a16:creationId xmlns:a16="http://schemas.microsoft.com/office/drawing/2014/main" id="{D7B4729B-9566-4186-ABB8-3AF74C4874B1}"/>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122845</xdr:rowOff>
    </xdr:from>
    <xdr:ext cx="405111" cy="259045"/>
    <xdr:sp macro="" textlink="">
      <xdr:nvSpPr>
        <xdr:cNvPr id="640" name="【児童館】&#10;有形固定資産減価償却率平均値テキスト">
          <a:extLst>
            <a:ext uri="{FF2B5EF4-FFF2-40B4-BE49-F238E27FC236}">
              <a16:creationId xmlns:a16="http://schemas.microsoft.com/office/drawing/2014/main" id="{3F5CE1CC-728B-4AAE-8C53-72DAF5AD0402}"/>
            </a:ext>
          </a:extLst>
        </xdr:cNvPr>
        <xdr:cNvSpPr txBox="1"/>
      </xdr:nvSpPr>
      <xdr:spPr>
        <a:xfrm>
          <a:off x="16357600" y="1401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641" name="フローチャート: 判断 640">
          <a:extLst>
            <a:ext uri="{FF2B5EF4-FFF2-40B4-BE49-F238E27FC236}">
              <a16:creationId xmlns:a16="http://schemas.microsoft.com/office/drawing/2014/main" id="{89C80AA3-0656-40FC-BEE9-EF95143D2D62}"/>
            </a:ext>
          </a:extLst>
        </xdr:cNvPr>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160382</xdr:rowOff>
    </xdr:from>
    <xdr:to>
      <xdr:col>81</xdr:col>
      <xdr:colOff>101600</xdr:colOff>
      <xdr:row>81</xdr:row>
      <xdr:rowOff>90532</xdr:rowOff>
    </xdr:to>
    <xdr:sp macro="" textlink="">
      <xdr:nvSpPr>
        <xdr:cNvPr id="642" name="フローチャート: 判断 641">
          <a:extLst>
            <a:ext uri="{FF2B5EF4-FFF2-40B4-BE49-F238E27FC236}">
              <a16:creationId xmlns:a16="http://schemas.microsoft.com/office/drawing/2014/main" id="{33947A3F-DA4C-4B78-8A25-0FEEE91EE01B}"/>
            </a:ext>
          </a:extLst>
        </xdr:cNvPr>
        <xdr:cNvSpPr/>
      </xdr:nvSpPr>
      <xdr:spPr>
        <a:xfrm>
          <a:off x="15430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43" name="フローチャート: 判断 642">
          <a:extLst>
            <a:ext uri="{FF2B5EF4-FFF2-40B4-BE49-F238E27FC236}">
              <a16:creationId xmlns:a16="http://schemas.microsoft.com/office/drawing/2014/main" id="{78589B21-CA8A-49FD-AFD2-8336A8F9B751}"/>
            </a:ext>
          </a:extLst>
        </xdr:cNvPr>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44" name="フローチャート: 判断 643">
          <a:extLst>
            <a:ext uri="{FF2B5EF4-FFF2-40B4-BE49-F238E27FC236}">
              <a16:creationId xmlns:a16="http://schemas.microsoft.com/office/drawing/2014/main" id="{2DEA0685-2A5C-4163-94C6-BC246A74DD3C}"/>
            </a:ext>
          </a:extLst>
        </xdr:cNvPr>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45" name="フローチャート: 判断 644">
          <a:extLst>
            <a:ext uri="{FF2B5EF4-FFF2-40B4-BE49-F238E27FC236}">
              <a16:creationId xmlns:a16="http://schemas.microsoft.com/office/drawing/2014/main" id="{9BFE0C07-EC06-4A53-BBC9-22C609564889}"/>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7E0314A0-DA1D-43E3-8FC2-E00B3B23FB8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2390D580-1FC0-4DCA-B3EF-FEE070AD95D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E0CAADC5-F927-4591-A110-2F18A6B597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67E44E45-91D1-4840-983B-B140DDE8268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287A5958-1369-4A77-AFDE-0707E56F1A7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651" name="楕円 650">
          <a:extLst>
            <a:ext uri="{FF2B5EF4-FFF2-40B4-BE49-F238E27FC236}">
              <a16:creationId xmlns:a16="http://schemas.microsoft.com/office/drawing/2014/main" id="{7DA4A768-725F-48B8-8DA8-2962748F0BF6}"/>
            </a:ext>
          </a:extLst>
        </xdr:cNvPr>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652" name="【児童館】&#10;有形固定資産減価償却率該当値テキスト">
          <a:extLst>
            <a:ext uri="{FF2B5EF4-FFF2-40B4-BE49-F238E27FC236}">
              <a16:creationId xmlns:a16="http://schemas.microsoft.com/office/drawing/2014/main" id="{74E4327A-106F-4517-AA2C-5E7DD817BC93}"/>
            </a:ext>
          </a:extLst>
        </xdr:cNvPr>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130992</xdr:rowOff>
    </xdr:from>
    <xdr:to>
      <xdr:col>81</xdr:col>
      <xdr:colOff>101600</xdr:colOff>
      <xdr:row>84</xdr:row>
      <xdr:rowOff>61142</xdr:rowOff>
    </xdr:to>
    <xdr:sp macro="" textlink="">
      <xdr:nvSpPr>
        <xdr:cNvPr id="653" name="楕円 652">
          <a:extLst>
            <a:ext uri="{FF2B5EF4-FFF2-40B4-BE49-F238E27FC236}">
              <a16:creationId xmlns:a16="http://schemas.microsoft.com/office/drawing/2014/main" id="{5804F838-508B-4746-A2A6-5E8C7471B681}"/>
            </a:ext>
          </a:extLst>
        </xdr:cNvPr>
        <xdr:cNvSpPr/>
      </xdr:nvSpPr>
      <xdr:spPr>
        <a:xfrm>
          <a:off x="15430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10342</xdr:rowOff>
    </xdr:from>
    <xdr:to>
      <xdr:col>85</xdr:col>
      <xdr:colOff>127000</xdr:colOff>
      <xdr:row>84</xdr:row>
      <xdr:rowOff>38100</xdr:rowOff>
    </xdr:to>
    <xdr:cxnSp macro="">
      <xdr:nvCxnSpPr>
        <xdr:cNvPr id="654" name="直線コネクタ 653">
          <a:extLst>
            <a:ext uri="{FF2B5EF4-FFF2-40B4-BE49-F238E27FC236}">
              <a16:creationId xmlns:a16="http://schemas.microsoft.com/office/drawing/2014/main" id="{18164DEF-C372-4F14-AEA6-8DAAAC92DD45}"/>
            </a:ext>
          </a:extLst>
        </xdr:cNvPr>
        <xdr:cNvCxnSpPr/>
      </xdr:nvCxnSpPr>
      <xdr:spPr>
        <a:xfrm>
          <a:off x="15481300" y="1441214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103232</xdr:rowOff>
    </xdr:from>
    <xdr:to>
      <xdr:col>76</xdr:col>
      <xdr:colOff>165100</xdr:colOff>
      <xdr:row>84</xdr:row>
      <xdr:rowOff>33382</xdr:rowOff>
    </xdr:to>
    <xdr:sp macro="" textlink="">
      <xdr:nvSpPr>
        <xdr:cNvPr id="655" name="楕円 654">
          <a:extLst>
            <a:ext uri="{FF2B5EF4-FFF2-40B4-BE49-F238E27FC236}">
              <a16:creationId xmlns:a16="http://schemas.microsoft.com/office/drawing/2014/main" id="{8BCBCFD4-D29B-4AD1-9FC1-A8916B5910C9}"/>
            </a:ext>
          </a:extLst>
        </xdr:cNvPr>
        <xdr:cNvSpPr/>
      </xdr:nvSpPr>
      <xdr:spPr>
        <a:xfrm>
          <a:off x="14541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154032</xdr:rowOff>
    </xdr:from>
    <xdr:to>
      <xdr:col>81</xdr:col>
      <xdr:colOff>50800</xdr:colOff>
      <xdr:row>84</xdr:row>
      <xdr:rowOff>10342</xdr:rowOff>
    </xdr:to>
    <xdr:cxnSp macro="">
      <xdr:nvCxnSpPr>
        <xdr:cNvPr id="656" name="直線コネクタ 655">
          <a:extLst>
            <a:ext uri="{FF2B5EF4-FFF2-40B4-BE49-F238E27FC236}">
              <a16:creationId xmlns:a16="http://schemas.microsoft.com/office/drawing/2014/main" id="{9057DE4D-55F3-4CDE-B5AA-071F83254588}"/>
            </a:ext>
          </a:extLst>
        </xdr:cNvPr>
        <xdr:cNvCxnSpPr/>
      </xdr:nvCxnSpPr>
      <xdr:spPr>
        <a:xfrm>
          <a:off x="14592300" y="1438438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75474</xdr:rowOff>
    </xdr:from>
    <xdr:to>
      <xdr:col>72</xdr:col>
      <xdr:colOff>38100</xdr:colOff>
      <xdr:row>84</xdr:row>
      <xdr:rowOff>5624</xdr:rowOff>
    </xdr:to>
    <xdr:sp macro="" textlink="">
      <xdr:nvSpPr>
        <xdr:cNvPr id="657" name="楕円 656">
          <a:extLst>
            <a:ext uri="{FF2B5EF4-FFF2-40B4-BE49-F238E27FC236}">
              <a16:creationId xmlns:a16="http://schemas.microsoft.com/office/drawing/2014/main" id="{DB59922A-2E76-4018-ACF2-36F3362C3C93}"/>
            </a:ext>
          </a:extLst>
        </xdr:cNvPr>
        <xdr:cNvSpPr/>
      </xdr:nvSpPr>
      <xdr:spPr>
        <a:xfrm>
          <a:off x="13652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126274</xdr:rowOff>
    </xdr:from>
    <xdr:to>
      <xdr:col>76</xdr:col>
      <xdr:colOff>114300</xdr:colOff>
      <xdr:row>83</xdr:row>
      <xdr:rowOff>154032</xdr:rowOff>
    </xdr:to>
    <xdr:cxnSp macro="">
      <xdr:nvCxnSpPr>
        <xdr:cNvPr id="658" name="直線コネクタ 657">
          <a:extLst>
            <a:ext uri="{FF2B5EF4-FFF2-40B4-BE49-F238E27FC236}">
              <a16:creationId xmlns:a16="http://schemas.microsoft.com/office/drawing/2014/main" id="{575461B5-B9D3-4D34-911E-F984AD249A9F}"/>
            </a:ext>
          </a:extLst>
        </xdr:cNvPr>
        <xdr:cNvCxnSpPr/>
      </xdr:nvCxnSpPr>
      <xdr:spPr>
        <a:xfrm>
          <a:off x="13703300" y="1435662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47716</xdr:rowOff>
    </xdr:from>
    <xdr:to>
      <xdr:col>67</xdr:col>
      <xdr:colOff>101600</xdr:colOff>
      <xdr:row>83</xdr:row>
      <xdr:rowOff>149316</xdr:rowOff>
    </xdr:to>
    <xdr:sp macro="" textlink="">
      <xdr:nvSpPr>
        <xdr:cNvPr id="659" name="楕円 658">
          <a:extLst>
            <a:ext uri="{FF2B5EF4-FFF2-40B4-BE49-F238E27FC236}">
              <a16:creationId xmlns:a16="http://schemas.microsoft.com/office/drawing/2014/main" id="{01E645C1-1724-4078-9BF5-F4A9C9CC80A6}"/>
            </a:ext>
          </a:extLst>
        </xdr:cNvPr>
        <xdr:cNvSpPr/>
      </xdr:nvSpPr>
      <xdr:spPr>
        <a:xfrm>
          <a:off x="12763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98516</xdr:rowOff>
    </xdr:from>
    <xdr:to>
      <xdr:col>71</xdr:col>
      <xdr:colOff>177800</xdr:colOff>
      <xdr:row>83</xdr:row>
      <xdr:rowOff>126274</xdr:rowOff>
    </xdr:to>
    <xdr:cxnSp macro="">
      <xdr:nvCxnSpPr>
        <xdr:cNvPr id="660" name="直線コネクタ 659">
          <a:extLst>
            <a:ext uri="{FF2B5EF4-FFF2-40B4-BE49-F238E27FC236}">
              <a16:creationId xmlns:a16="http://schemas.microsoft.com/office/drawing/2014/main" id="{EB320D2E-B70C-466E-8484-676E1FD621C9}"/>
            </a:ext>
          </a:extLst>
        </xdr:cNvPr>
        <xdr:cNvCxnSpPr/>
      </xdr:nvCxnSpPr>
      <xdr:spPr>
        <a:xfrm>
          <a:off x="12814300" y="143288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107059</xdr:rowOff>
    </xdr:from>
    <xdr:ext cx="405111" cy="259045"/>
    <xdr:sp macro="" textlink="">
      <xdr:nvSpPr>
        <xdr:cNvPr id="661" name="n_1aveValue【児童館】&#10;有形固定資産減価償却率">
          <a:extLst>
            <a:ext uri="{FF2B5EF4-FFF2-40B4-BE49-F238E27FC236}">
              <a16:creationId xmlns:a16="http://schemas.microsoft.com/office/drawing/2014/main" id="{08A000C6-5A87-4C34-AF47-1769B96FD353}"/>
            </a:ext>
          </a:extLst>
        </xdr:cNvPr>
        <xdr:cNvSpPr txBox="1"/>
      </xdr:nvSpPr>
      <xdr:spPr>
        <a:xfrm>
          <a:off x="15266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662" name="n_2aveValue【児童館】&#10;有形固定資産減価償却率">
          <a:extLst>
            <a:ext uri="{FF2B5EF4-FFF2-40B4-BE49-F238E27FC236}">
              <a16:creationId xmlns:a16="http://schemas.microsoft.com/office/drawing/2014/main" id="{D8DF5A37-EF48-40C1-909C-93205133EB8C}"/>
            </a:ext>
          </a:extLst>
        </xdr:cNvPr>
        <xdr:cNvSpPr txBox="1"/>
      </xdr:nvSpPr>
      <xdr:spPr>
        <a:xfrm>
          <a:off x="143897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663" name="n_3aveValue【児童館】&#10;有形固定資産減価償却率">
          <a:extLst>
            <a:ext uri="{FF2B5EF4-FFF2-40B4-BE49-F238E27FC236}">
              <a16:creationId xmlns:a16="http://schemas.microsoft.com/office/drawing/2014/main" id="{720C6EAA-2CA9-40A4-B9A5-E82C323B0667}"/>
            </a:ext>
          </a:extLst>
        </xdr:cNvPr>
        <xdr:cNvSpPr txBox="1"/>
      </xdr:nvSpPr>
      <xdr:spPr>
        <a:xfrm>
          <a:off x="13500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664" name="n_4aveValue【児童館】&#10;有形固定資産減価償却率">
          <a:extLst>
            <a:ext uri="{FF2B5EF4-FFF2-40B4-BE49-F238E27FC236}">
              <a16:creationId xmlns:a16="http://schemas.microsoft.com/office/drawing/2014/main" id="{0DA19832-43A4-4E91-8468-E0794F56A379}"/>
            </a:ext>
          </a:extLst>
        </xdr:cNvPr>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52269</xdr:rowOff>
    </xdr:from>
    <xdr:ext cx="405111" cy="259045"/>
    <xdr:sp macro="" textlink="">
      <xdr:nvSpPr>
        <xdr:cNvPr id="665" name="n_1mainValue【児童館】&#10;有形固定資産減価償却率">
          <a:extLst>
            <a:ext uri="{FF2B5EF4-FFF2-40B4-BE49-F238E27FC236}">
              <a16:creationId xmlns:a16="http://schemas.microsoft.com/office/drawing/2014/main" id="{C347A82B-A541-4723-8CD7-A15FFD8F3C6D}"/>
            </a:ext>
          </a:extLst>
        </xdr:cNvPr>
        <xdr:cNvSpPr txBox="1"/>
      </xdr:nvSpPr>
      <xdr:spPr>
        <a:xfrm>
          <a:off x="152660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24509</xdr:rowOff>
    </xdr:from>
    <xdr:ext cx="405111" cy="259045"/>
    <xdr:sp macro="" textlink="">
      <xdr:nvSpPr>
        <xdr:cNvPr id="666" name="n_2mainValue【児童館】&#10;有形固定資産減価償却率">
          <a:extLst>
            <a:ext uri="{FF2B5EF4-FFF2-40B4-BE49-F238E27FC236}">
              <a16:creationId xmlns:a16="http://schemas.microsoft.com/office/drawing/2014/main" id="{3A6D4039-43E1-4CB5-88EF-4CACD918E213}"/>
            </a:ext>
          </a:extLst>
        </xdr:cNvPr>
        <xdr:cNvSpPr txBox="1"/>
      </xdr:nvSpPr>
      <xdr:spPr>
        <a:xfrm>
          <a:off x="14389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168201</xdr:rowOff>
    </xdr:from>
    <xdr:ext cx="405111" cy="259045"/>
    <xdr:sp macro="" textlink="">
      <xdr:nvSpPr>
        <xdr:cNvPr id="667" name="n_3mainValue【児童館】&#10;有形固定資産減価償却率">
          <a:extLst>
            <a:ext uri="{FF2B5EF4-FFF2-40B4-BE49-F238E27FC236}">
              <a16:creationId xmlns:a16="http://schemas.microsoft.com/office/drawing/2014/main" id="{79B6C44A-9316-42D1-A87C-E5874E0430A7}"/>
            </a:ext>
          </a:extLst>
        </xdr:cNvPr>
        <xdr:cNvSpPr txBox="1"/>
      </xdr:nvSpPr>
      <xdr:spPr>
        <a:xfrm>
          <a:off x="13500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140443</xdr:rowOff>
    </xdr:from>
    <xdr:ext cx="405111" cy="259045"/>
    <xdr:sp macro="" textlink="">
      <xdr:nvSpPr>
        <xdr:cNvPr id="668" name="n_4mainValue【児童館】&#10;有形固定資産減価償却率">
          <a:extLst>
            <a:ext uri="{FF2B5EF4-FFF2-40B4-BE49-F238E27FC236}">
              <a16:creationId xmlns:a16="http://schemas.microsoft.com/office/drawing/2014/main" id="{6705B645-68A1-4CC0-A2C4-6F0AA7500F98}"/>
            </a:ext>
          </a:extLst>
        </xdr:cNvPr>
        <xdr:cNvSpPr txBox="1"/>
      </xdr:nvSpPr>
      <xdr:spPr>
        <a:xfrm>
          <a:off x="12611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A0317036-C598-4175-AC37-BF6E579E62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CAD21B86-A9CC-4753-9A23-752A1477492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AFBAD2A8-0180-40BB-80BB-76674F057E7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ABFDCA83-51E5-454C-BE78-0207AC9C874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A5B7F789-F5F9-4AD3-8E32-517CDA4F76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7E1CE3FB-3D3D-4352-8E91-8EA257A32F8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BEDC9CCD-92E9-47E0-8476-7A64EB6824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009A079B-67AD-484A-A7A9-F63A36CEBE4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1148CFC0-B734-4F75-A8CC-87FFF0E47DF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6E81567F-C05A-4600-9038-06E89DACC3A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679" name="直線コネクタ 678">
          <a:extLst>
            <a:ext uri="{FF2B5EF4-FFF2-40B4-BE49-F238E27FC236}">
              <a16:creationId xmlns:a16="http://schemas.microsoft.com/office/drawing/2014/main" id="{36DE48F3-139B-4ABA-BD49-FF48800410FC}"/>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680" name="テキスト ボックス 679">
          <a:extLst>
            <a:ext uri="{FF2B5EF4-FFF2-40B4-BE49-F238E27FC236}">
              <a16:creationId xmlns:a16="http://schemas.microsoft.com/office/drawing/2014/main" id="{904F48D6-F76D-4206-97FE-150BB99183E1}"/>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81" name="直線コネクタ 680">
          <a:extLst>
            <a:ext uri="{FF2B5EF4-FFF2-40B4-BE49-F238E27FC236}">
              <a16:creationId xmlns:a16="http://schemas.microsoft.com/office/drawing/2014/main" id="{C60062F7-69E1-45CF-ADBC-E57E3B9FDA67}"/>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82" name="テキスト ボックス 681">
          <a:extLst>
            <a:ext uri="{FF2B5EF4-FFF2-40B4-BE49-F238E27FC236}">
              <a16:creationId xmlns:a16="http://schemas.microsoft.com/office/drawing/2014/main" id="{42EE3AF6-9183-4B69-9FD7-1381146B4F8B}"/>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683" name="直線コネクタ 682">
          <a:extLst>
            <a:ext uri="{FF2B5EF4-FFF2-40B4-BE49-F238E27FC236}">
              <a16:creationId xmlns:a16="http://schemas.microsoft.com/office/drawing/2014/main" id="{9361BD0A-31EB-4793-8D70-C5E713088613}"/>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684" name="テキスト ボックス 683">
          <a:extLst>
            <a:ext uri="{FF2B5EF4-FFF2-40B4-BE49-F238E27FC236}">
              <a16:creationId xmlns:a16="http://schemas.microsoft.com/office/drawing/2014/main" id="{50C036B9-A9E4-40F6-B12F-4302645DD49E}"/>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a:extLst>
            <a:ext uri="{FF2B5EF4-FFF2-40B4-BE49-F238E27FC236}">
              <a16:creationId xmlns:a16="http://schemas.microsoft.com/office/drawing/2014/main" id="{56464439-5D8B-4E6B-81EB-A678FF2D45B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a:extLst>
            <a:ext uri="{FF2B5EF4-FFF2-40B4-BE49-F238E27FC236}">
              <a16:creationId xmlns:a16="http://schemas.microsoft.com/office/drawing/2014/main" id="{F44F121B-E50B-4572-A877-826433612B1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687" name="直線コネクタ 686">
          <a:extLst>
            <a:ext uri="{FF2B5EF4-FFF2-40B4-BE49-F238E27FC236}">
              <a16:creationId xmlns:a16="http://schemas.microsoft.com/office/drawing/2014/main" id="{F59EEECD-6C70-4DB7-B8BE-ACB63B750B60}"/>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688" name="テキスト ボックス 687">
          <a:extLst>
            <a:ext uri="{FF2B5EF4-FFF2-40B4-BE49-F238E27FC236}">
              <a16:creationId xmlns:a16="http://schemas.microsoft.com/office/drawing/2014/main" id="{DCA98430-2A92-4011-9287-58D339BE1879}"/>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89" name="直線コネクタ 688">
          <a:extLst>
            <a:ext uri="{FF2B5EF4-FFF2-40B4-BE49-F238E27FC236}">
              <a16:creationId xmlns:a16="http://schemas.microsoft.com/office/drawing/2014/main" id="{D93521F8-7DB1-467B-B16E-C92FD90A8C2B}"/>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0" name="テキスト ボックス 689">
          <a:extLst>
            <a:ext uri="{FF2B5EF4-FFF2-40B4-BE49-F238E27FC236}">
              <a16:creationId xmlns:a16="http://schemas.microsoft.com/office/drawing/2014/main" id="{D1FED8D5-AA47-424E-8164-4F0FD45BAD0B}"/>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691" name="直線コネクタ 690">
          <a:extLst>
            <a:ext uri="{FF2B5EF4-FFF2-40B4-BE49-F238E27FC236}">
              <a16:creationId xmlns:a16="http://schemas.microsoft.com/office/drawing/2014/main" id="{8777A56F-3922-4102-A0EB-FB6D515412B3}"/>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692" name="テキスト ボックス 691">
          <a:extLst>
            <a:ext uri="{FF2B5EF4-FFF2-40B4-BE49-F238E27FC236}">
              <a16:creationId xmlns:a16="http://schemas.microsoft.com/office/drawing/2014/main" id="{0E03E32A-A151-410F-8FEC-58D11BFA1CD0}"/>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0C033F18-E82D-4F39-80A5-FAF4CD05430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66B99C8C-D4C0-4980-B1AB-BD25E50561D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0DA14557-0C70-4315-823D-207F4563C5D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696" name="直線コネクタ 695">
          <a:extLst>
            <a:ext uri="{FF2B5EF4-FFF2-40B4-BE49-F238E27FC236}">
              <a16:creationId xmlns:a16="http://schemas.microsoft.com/office/drawing/2014/main" id="{40F9C9F6-6E29-4FD3-B31A-17E7EFE8DBF5}"/>
            </a:ext>
          </a:extLst>
        </xdr:cNvPr>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697" name="【児童館】&#10;一人当たり面積最小値テキスト">
          <a:extLst>
            <a:ext uri="{FF2B5EF4-FFF2-40B4-BE49-F238E27FC236}">
              <a16:creationId xmlns:a16="http://schemas.microsoft.com/office/drawing/2014/main" id="{8AEFA2A6-9074-494F-9347-55D9939D6C93}"/>
            </a:ext>
          </a:extLst>
        </xdr:cNvPr>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698" name="直線コネクタ 697">
          <a:extLst>
            <a:ext uri="{FF2B5EF4-FFF2-40B4-BE49-F238E27FC236}">
              <a16:creationId xmlns:a16="http://schemas.microsoft.com/office/drawing/2014/main" id="{B55777DF-B327-4044-8635-202918075650}"/>
            </a:ext>
          </a:extLst>
        </xdr:cNvPr>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699" name="【児童館】&#10;一人当たり面積最大値テキスト">
          <a:extLst>
            <a:ext uri="{FF2B5EF4-FFF2-40B4-BE49-F238E27FC236}">
              <a16:creationId xmlns:a16="http://schemas.microsoft.com/office/drawing/2014/main" id="{E21EF23D-A5C1-495E-AEE2-B96C817E4F5C}"/>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00" name="直線コネクタ 699">
          <a:extLst>
            <a:ext uri="{FF2B5EF4-FFF2-40B4-BE49-F238E27FC236}">
              <a16:creationId xmlns:a16="http://schemas.microsoft.com/office/drawing/2014/main" id="{2C55E93F-0180-4688-BB75-8727A55DC1B3}"/>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127334</xdr:rowOff>
    </xdr:from>
    <xdr:ext cx="469744" cy="259045"/>
    <xdr:sp macro="" textlink="">
      <xdr:nvSpPr>
        <xdr:cNvPr id="701" name="【児童館】&#10;一人当たり面積平均値テキスト">
          <a:extLst>
            <a:ext uri="{FF2B5EF4-FFF2-40B4-BE49-F238E27FC236}">
              <a16:creationId xmlns:a16="http://schemas.microsoft.com/office/drawing/2014/main" id="{7D5588A2-40A4-41D2-A321-93E3B05CEA1E}"/>
            </a:ext>
          </a:extLst>
        </xdr:cNvPr>
        <xdr:cNvSpPr txBox="1"/>
      </xdr:nvSpPr>
      <xdr:spPr>
        <a:xfrm>
          <a:off x="22199600" y="14357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702" name="フローチャート: 判断 701">
          <a:extLst>
            <a:ext uri="{FF2B5EF4-FFF2-40B4-BE49-F238E27FC236}">
              <a16:creationId xmlns:a16="http://schemas.microsoft.com/office/drawing/2014/main" id="{1A2FA2A0-9853-40E9-858C-2340636F9344}"/>
            </a:ext>
          </a:extLst>
        </xdr:cNvPr>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7302</xdr:rowOff>
    </xdr:from>
    <xdr:to>
      <xdr:col>112</xdr:col>
      <xdr:colOff>38100</xdr:colOff>
      <xdr:row>85</xdr:row>
      <xdr:rowOff>108902</xdr:rowOff>
    </xdr:to>
    <xdr:sp macro="" textlink="">
      <xdr:nvSpPr>
        <xdr:cNvPr id="703" name="フローチャート: 判断 702">
          <a:extLst>
            <a:ext uri="{FF2B5EF4-FFF2-40B4-BE49-F238E27FC236}">
              <a16:creationId xmlns:a16="http://schemas.microsoft.com/office/drawing/2014/main" id="{E7A9FAEC-0ECA-4FCD-B00E-40C915E1D92C}"/>
            </a:ext>
          </a:extLst>
        </xdr:cNvPr>
        <xdr:cNvSpPr/>
      </xdr:nvSpPr>
      <xdr:spPr>
        <a:xfrm>
          <a:off x="21272500" y="1458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144463</xdr:rowOff>
    </xdr:from>
    <xdr:to>
      <xdr:col>107</xdr:col>
      <xdr:colOff>101600</xdr:colOff>
      <xdr:row>86</xdr:row>
      <xdr:rowOff>74613</xdr:rowOff>
    </xdr:to>
    <xdr:sp macro="" textlink="">
      <xdr:nvSpPr>
        <xdr:cNvPr id="704" name="フローチャート: 判断 703">
          <a:extLst>
            <a:ext uri="{FF2B5EF4-FFF2-40B4-BE49-F238E27FC236}">
              <a16:creationId xmlns:a16="http://schemas.microsoft.com/office/drawing/2014/main" id="{F4C59B98-8597-4FD2-B7DE-D7ED9B12B443}"/>
            </a:ext>
          </a:extLst>
        </xdr:cNvPr>
        <xdr:cNvSpPr/>
      </xdr:nvSpPr>
      <xdr:spPr>
        <a:xfrm>
          <a:off x="20383500" y="1471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150177</xdr:rowOff>
    </xdr:from>
    <xdr:to>
      <xdr:col>102</xdr:col>
      <xdr:colOff>165100</xdr:colOff>
      <xdr:row>86</xdr:row>
      <xdr:rowOff>80327</xdr:rowOff>
    </xdr:to>
    <xdr:sp macro="" textlink="">
      <xdr:nvSpPr>
        <xdr:cNvPr id="705" name="フローチャート: 判断 704">
          <a:extLst>
            <a:ext uri="{FF2B5EF4-FFF2-40B4-BE49-F238E27FC236}">
              <a16:creationId xmlns:a16="http://schemas.microsoft.com/office/drawing/2014/main" id="{2E9F6264-1D6E-4639-8115-2553E230B666}"/>
            </a:ext>
          </a:extLst>
        </xdr:cNvPr>
        <xdr:cNvSpPr/>
      </xdr:nvSpPr>
      <xdr:spPr>
        <a:xfrm>
          <a:off x="19494500" y="1472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144463</xdr:rowOff>
    </xdr:from>
    <xdr:to>
      <xdr:col>98</xdr:col>
      <xdr:colOff>38100</xdr:colOff>
      <xdr:row>86</xdr:row>
      <xdr:rowOff>74613</xdr:rowOff>
    </xdr:to>
    <xdr:sp macro="" textlink="">
      <xdr:nvSpPr>
        <xdr:cNvPr id="706" name="フローチャート: 判断 705">
          <a:extLst>
            <a:ext uri="{FF2B5EF4-FFF2-40B4-BE49-F238E27FC236}">
              <a16:creationId xmlns:a16="http://schemas.microsoft.com/office/drawing/2014/main" id="{ED4D7120-033B-427C-94C3-73F4189B5C3D}"/>
            </a:ext>
          </a:extLst>
        </xdr:cNvPr>
        <xdr:cNvSpPr/>
      </xdr:nvSpPr>
      <xdr:spPr>
        <a:xfrm>
          <a:off x="18605500" y="1471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5F6ECBC4-3E6D-4BD6-88D9-1CEC72706DE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B430C068-BF8A-4638-A1A9-653A4F7AA08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8C48BCFF-EDF3-40F1-BF8A-6482F7898F0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EC921B4D-6E68-4558-95E5-D5E12587AEC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87565AEE-6CC4-484C-BF1F-6D471158DA2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138748</xdr:rowOff>
    </xdr:from>
    <xdr:to>
      <xdr:col>116</xdr:col>
      <xdr:colOff>114300</xdr:colOff>
      <xdr:row>85</xdr:row>
      <xdr:rowOff>68898</xdr:rowOff>
    </xdr:to>
    <xdr:sp macro="" textlink="">
      <xdr:nvSpPr>
        <xdr:cNvPr id="712" name="楕円 711">
          <a:extLst>
            <a:ext uri="{FF2B5EF4-FFF2-40B4-BE49-F238E27FC236}">
              <a16:creationId xmlns:a16="http://schemas.microsoft.com/office/drawing/2014/main" id="{5801384F-246B-4C6D-BCE1-D01C23FD1EE6}"/>
            </a:ext>
          </a:extLst>
        </xdr:cNvPr>
        <xdr:cNvSpPr/>
      </xdr:nvSpPr>
      <xdr:spPr>
        <a:xfrm>
          <a:off x="22110700" y="1454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117175</xdr:rowOff>
    </xdr:from>
    <xdr:ext cx="469744" cy="259045"/>
    <xdr:sp macro="" textlink="">
      <xdr:nvSpPr>
        <xdr:cNvPr id="713" name="【児童館】&#10;一人当たり面積該当値テキスト">
          <a:extLst>
            <a:ext uri="{FF2B5EF4-FFF2-40B4-BE49-F238E27FC236}">
              <a16:creationId xmlns:a16="http://schemas.microsoft.com/office/drawing/2014/main" id="{A724B268-B093-424B-8E24-B119DB9B5F0C}"/>
            </a:ext>
          </a:extLst>
        </xdr:cNvPr>
        <xdr:cNvSpPr txBox="1"/>
      </xdr:nvSpPr>
      <xdr:spPr>
        <a:xfrm>
          <a:off x="22199600"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714" name="楕円 713">
          <a:extLst>
            <a:ext uri="{FF2B5EF4-FFF2-40B4-BE49-F238E27FC236}">
              <a16:creationId xmlns:a16="http://schemas.microsoft.com/office/drawing/2014/main" id="{24876BEA-AC0D-4B58-AC7C-5FD2E2171205}"/>
            </a:ext>
          </a:extLst>
        </xdr:cNvPr>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18098</xdr:rowOff>
    </xdr:from>
    <xdr:to>
      <xdr:col>116</xdr:col>
      <xdr:colOff>63500</xdr:colOff>
      <xdr:row>85</xdr:row>
      <xdr:rowOff>26670</xdr:rowOff>
    </xdr:to>
    <xdr:cxnSp macro="">
      <xdr:nvCxnSpPr>
        <xdr:cNvPr id="715" name="直線コネクタ 714">
          <a:extLst>
            <a:ext uri="{FF2B5EF4-FFF2-40B4-BE49-F238E27FC236}">
              <a16:creationId xmlns:a16="http://schemas.microsoft.com/office/drawing/2014/main" id="{1927D60B-2771-4EA9-ADCF-005E56798C0B}"/>
            </a:ext>
          </a:extLst>
        </xdr:cNvPr>
        <xdr:cNvCxnSpPr/>
      </xdr:nvCxnSpPr>
      <xdr:spPr>
        <a:xfrm flipV="1">
          <a:off x="21323300" y="14591348"/>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153036</xdr:rowOff>
    </xdr:from>
    <xdr:to>
      <xdr:col>107</xdr:col>
      <xdr:colOff>101600</xdr:colOff>
      <xdr:row>85</xdr:row>
      <xdr:rowOff>83186</xdr:rowOff>
    </xdr:to>
    <xdr:sp macro="" textlink="">
      <xdr:nvSpPr>
        <xdr:cNvPr id="716" name="楕円 715">
          <a:extLst>
            <a:ext uri="{FF2B5EF4-FFF2-40B4-BE49-F238E27FC236}">
              <a16:creationId xmlns:a16="http://schemas.microsoft.com/office/drawing/2014/main" id="{1BF9E294-F8A3-4D52-AECF-945FC6A27BE9}"/>
            </a:ext>
          </a:extLst>
        </xdr:cNvPr>
        <xdr:cNvSpPr/>
      </xdr:nvSpPr>
      <xdr:spPr>
        <a:xfrm>
          <a:off x="20383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32386</xdr:rowOff>
    </xdr:to>
    <xdr:cxnSp macro="">
      <xdr:nvCxnSpPr>
        <xdr:cNvPr id="717" name="直線コネクタ 716">
          <a:extLst>
            <a:ext uri="{FF2B5EF4-FFF2-40B4-BE49-F238E27FC236}">
              <a16:creationId xmlns:a16="http://schemas.microsoft.com/office/drawing/2014/main" id="{DF132437-F8F5-4552-BC80-1D43B6BE379E}"/>
            </a:ext>
          </a:extLst>
        </xdr:cNvPr>
        <xdr:cNvCxnSpPr/>
      </xdr:nvCxnSpPr>
      <xdr:spPr>
        <a:xfrm flipV="1">
          <a:off x="20434300" y="145999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161607</xdr:rowOff>
    </xdr:from>
    <xdr:to>
      <xdr:col>102</xdr:col>
      <xdr:colOff>165100</xdr:colOff>
      <xdr:row>85</xdr:row>
      <xdr:rowOff>91757</xdr:rowOff>
    </xdr:to>
    <xdr:sp macro="" textlink="">
      <xdr:nvSpPr>
        <xdr:cNvPr id="718" name="楕円 717">
          <a:extLst>
            <a:ext uri="{FF2B5EF4-FFF2-40B4-BE49-F238E27FC236}">
              <a16:creationId xmlns:a16="http://schemas.microsoft.com/office/drawing/2014/main" id="{134D5328-592B-421F-A79C-E33BBA9BAA08}"/>
            </a:ext>
          </a:extLst>
        </xdr:cNvPr>
        <xdr:cNvSpPr/>
      </xdr:nvSpPr>
      <xdr:spPr>
        <a:xfrm>
          <a:off x="19494500" y="1456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32386</xdr:rowOff>
    </xdr:from>
    <xdr:to>
      <xdr:col>107</xdr:col>
      <xdr:colOff>50800</xdr:colOff>
      <xdr:row>85</xdr:row>
      <xdr:rowOff>40957</xdr:rowOff>
    </xdr:to>
    <xdr:cxnSp macro="">
      <xdr:nvCxnSpPr>
        <xdr:cNvPr id="719" name="直線コネクタ 718">
          <a:extLst>
            <a:ext uri="{FF2B5EF4-FFF2-40B4-BE49-F238E27FC236}">
              <a16:creationId xmlns:a16="http://schemas.microsoft.com/office/drawing/2014/main" id="{980042CA-92A1-4057-8196-B8F54525D510}"/>
            </a:ext>
          </a:extLst>
        </xdr:cNvPr>
        <xdr:cNvCxnSpPr/>
      </xdr:nvCxnSpPr>
      <xdr:spPr>
        <a:xfrm flipV="1">
          <a:off x="19545300" y="14605636"/>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720" name="楕円 719">
          <a:extLst>
            <a:ext uri="{FF2B5EF4-FFF2-40B4-BE49-F238E27FC236}">
              <a16:creationId xmlns:a16="http://schemas.microsoft.com/office/drawing/2014/main" id="{7DC5304B-67D6-4131-9009-0EB0CF2B270A}"/>
            </a:ext>
          </a:extLst>
        </xdr:cNvPr>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40957</xdr:rowOff>
    </xdr:from>
    <xdr:to>
      <xdr:col>102</xdr:col>
      <xdr:colOff>114300</xdr:colOff>
      <xdr:row>85</xdr:row>
      <xdr:rowOff>49530</xdr:rowOff>
    </xdr:to>
    <xdr:cxnSp macro="">
      <xdr:nvCxnSpPr>
        <xdr:cNvPr id="721" name="直線コネクタ 720">
          <a:extLst>
            <a:ext uri="{FF2B5EF4-FFF2-40B4-BE49-F238E27FC236}">
              <a16:creationId xmlns:a16="http://schemas.microsoft.com/office/drawing/2014/main" id="{6C79D872-3BF3-4621-9E5A-C52A3534E705}"/>
            </a:ext>
          </a:extLst>
        </xdr:cNvPr>
        <xdr:cNvCxnSpPr/>
      </xdr:nvCxnSpPr>
      <xdr:spPr>
        <a:xfrm flipV="1">
          <a:off x="18656300" y="1461420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100029</xdr:rowOff>
    </xdr:from>
    <xdr:ext cx="469744" cy="259045"/>
    <xdr:sp macro="" textlink="">
      <xdr:nvSpPr>
        <xdr:cNvPr id="722" name="n_1aveValue【児童館】&#10;一人当たり面積">
          <a:extLst>
            <a:ext uri="{FF2B5EF4-FFF2-40B4-BE49-F238E27FC236}">
              <a16:creationId xmlns:a16="http://schemas.microsoft.com/office/drawing/2014/main" id="{8FA102AA-DEA9-4A60-9CFA-648F60F76E99}"/>
            </a:ext>
          </a:extLst>
        </xdr:cNvPr>
        <xdr:cNvSpPr txBox="1"/>
      </xdr:nvSpPr>
      <xdr:spPr>
        <a:xfrm>
          <a:off x="210757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65740</xdr:rowOff>
    </xdr:from>
    <xdr:ext cx="469744" cy="259045"/>
    <xdr:sp macro="" textlink="">
      <xdr:nvSpPr>
        <xdr:cNvPr id="723" name="n_2aveValue【児童館】&#10;一人当たり面積">
          <a:extLst>
            <a:ext uri="{FF2B5EF4-FFF2-40B4-BE49-F238E27FC236}">
              <a16:creationId xmlns:a16="http://schemas.microsoft.com/office/drawing/2014/main" id="{67E14CF8-4C47-4691-A802-2A7738781A65}"/>
            </a:ext>
          </a:extLst>
        </xdr:cNvPr>
        <xdr:cNvSpPr txBox="1"/>
      </xdr:nvSpPr>
      <xdr:spPr>
        <a:xfrm>
          <a:off x="20199427" y="1481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71454</xdr:rowOff>
    </xdr:from>
    <xdr:ext cx="469744" cy="259045"/>
    <xdr:sp macro="" textlink="">
      <xdr:nvSpPr>
        <xdr:cNvPr id="724" name="n_3aveValue【児童館】&#10;一人当たり面積">
          <a:extLst>
            <a:ext uri="{FF2B5EF4-FFF2-40B4-BE49-F238E27FC236}">
              <a16:creationId xmlns:a16="http://schemas.microsoft.com/office/drawing/2014/main" id="{DC5FE684-4C10-4687-87D3-E066F765DC2D}"/>
            </a:ext>
          </a:extLst>
        </xdr:cNvPr>
        <xdr:cNvSpPr txBox="1"/>
      </xdr:nvSpPr>
      <xdr:spPr>
        <a:xfrm>
          <a:off x="19310427" y="1481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65740</xdr:rowOff>
    </xdr:from>
    <xdr:ext cx="469744" cy="259045"/>
    <xdr:sp macro="" textlink="">
      <xdr:nvSpPr>
        <xdr:cNvPr id="725" name="n_4aveValue【児童館】&#10;一人当たり面積">
          <a:extLst>
            <a:ext uri="{FF2B5EF4-FFF2-40B4-BE49-F238E27FC236}">
              <a16:creationId xmlns:a16="http://schemas.microsoft.com/office/drawing/2014/main" id="{7597C767-FE08-4D16-A511-7B449C54DABE}"/>
            </a:ext>
          </a:extLst>
        </xdr:cNvPr>
        <xdr:cNvSpPr txBox="1"/>
      </xdr:nvSpPr>
      <xdr:spPr>
        <a:xfrm>
          <a:off x="18421427" y="1481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93997</xdr:rowOff>
    </xdr:from>
    <xdr:ext cx="469744" cy="259045"/>
    <xdr:sp macro="" textlink="">
      <xdr:nvSpPr>
        <xdr:cNvPr id="726" name="n_1mainValue【児童館】&#10;一人当たり面積">
          <a:extLst>
            <a:ext uri="{FF2B5EF4-FFF2-40B4-BE49-F238E27FC236}">
              <a16:creationId xmlns:a16="http://schemas.microsoft.com/office/drawing/2014/main" id="{7E9B2580-91FD-464F-A1CF-F6CB5ECD4999}"/>
            </a:ext>
          </a:extLst>
        </xdr:cNvPr>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99713</xdr:rowOff>
    </xdr:from>
    <xdr:ext cx="469744" cy="259045"/>
    <xdr:sp macro="" textlink="">
      <xdr:nvSpPr>
        <xdr:cNvPr id="727" name="n_2mainValue【児童館】&#10;一人当たり面積">
          <a:extLst>
            <a:ext uri="{FF2B5EF4-FFF2-40B4-BE49-F238E27FC236}">
              <a16:creationId xmlns:a16="http://schemas.microsoft.com/office/drawing/2014/main" id="{CB2AA1E2-B42E-4779-9696-8779266A15C6}"/>
            </a:ext>
          </a:extLst>
        </xdr:cNvPr>
        <xdr:cNvSpPr txBox="1"/>
      </xdr:nvSpPr>
      <xdr:spPr>
        <a:xfrm>
          <a:off x="20199427" y="143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108284</xdr:rowOff>
    </xdr:from>
    <xdr:ext cx="469744" cy="259045"/>
    <xdr:sp macro="" textlink="">
      <xdr:nvSpPr>
        <xdr:cNvPr id="728" name="n_3mainValue【児童館】&#10;一人当たり面積">
          <a:extLst>
            <a:ext uri="{FF2B5EF4-FFF2-40B4-BE49-F238E27FC236}">
              <a16:creationId xmlns:a16="http://schemas.microsoft.com/office/drawing/2014/main" id="{B3FA1DA3-56F4-484A-B9CE-D39D986A30BA}"/>
            </a:ext>
          </a:extLst>
        </xdr:cNvPr>
        <xdr:cNvSpPr txBox="1"/>
      </xdr:nvSpPr>
      <xdr:spPr>
        <a:xfrm>
          <a:off x="19310427" y="1433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116857</xdr:rowOff>
    </xdr:from>
    <xdr:ext cx="469744" cy="259045"/>
    <xdr:sp macro="" textlink="">
      <xdr:nvSpPr>
        <xdr:cNvPr id="729" name="n_4mainValue【児童館】&#10;一人当たり面積">
          <a:extLst>
            <a:ext uri="{FF2B5EF4-FFF2-40B4-BE49-F238E27FC236}">
              <a16:creationId xmlns:a16="http://schemas.microsoft.com/office/drawing/2014/main" id="{DF58B2A6-264E-4511-B0ED-727BB1550617}"/>
            </a:ext>
          </a:extLst>
        </xdr:cNvPr>
        <xdr:cNvSpPr txBox="1"/>
      </xdr:nvSpPr>
      <xdr:spPr>
        <a:xfrm>
          <a:off x="18421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0E9339E1-2280-47EF-A3F4-4603D9377B8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54CAD54C-7BBC-48D0-AF83-E0DD839A429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D82A4ADA-D7B8-4B47-9A08-6BED48BE4D5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5540BCAC-92D0-475F-A37E-96EBD04DA1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89DBA54E-CEDF-4F8A-B0D9-2E331A25E28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EB29895B-8023-47E2-BF38-7871F9E9EB8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FD000E2A-5508-4015-8167-DC4EEB9A759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AF8DEA28-FD42-470D-B765-ED857A65358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FD585AE1-7F88-4D11-BDAE-AF35DF6AF3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12DE5BE5-8C22-4E62-AB62-EB35E476E81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75B51399-8A87-4322-9DAA-7B69394F10B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a:extLst>
            <a:ext uri="{FF2B5EF4-FFF2-40B4-BE49-F238E27FC236}">
              <a16:creationId xmlns:a16="http://schemas.microsoft.com/office/drawing/2014/main" id="{21038CA4-B071-4499-88D4-ABCC78F4FEF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a:extLst>
            <a:ext uri="{FF2B5EF4-FFF2-40B4-BE49-F238E27FC236}">
              <a16:creationId xmlns:a16="http://schemas.microsoft.com/office/drawing/2014/main" id="{DD1E4EA6-A88E-4696-8979-1240D82AA80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a:extLst>
            <a:ext uri="{FF2B5EF4-FFF2-40B4-BE49-F238E27FC236}">
              <a16:creationId xmlns:a16="http://schemas.microsoft.com/office/drawing/2014/main" id="{20BD8A65-414B-47C3-B493-CAA23011322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a:extLst>
            <a:ext uri="{FF2B5EF4-FFF2-40B4-BE49-F238E27FC236}">
              <a16:creationId xmlns:a16="http://schemas.microsoft.com/office/drawing/2014/main" id="{5C928C88-B4CF-444D-B6B4-8C5CB84AF8F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a:extLst>
            <a:ext uri="{FF2B5EF4-FFF2-40B4-BE49-F238E27FC236}">
              <a16:creationId xmlns:a16="http://schemas.microsoft.com/office/drawing/2014/main" id="{C6AF547E-67C3-4036-8C88-A05D64FB905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a:extLst>
            <a:ext uri="{FF2B5EF4-FFF2-40B4-BE49-F238E27FC236}">
              <a16:creationId xmlns:a16="http://schemas.microsoft.com/office/drawing/2014/main" id="{92BC8F0E-CA4C-4284-B709-666FB8CEC69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a:extLst>
            <a:ext uri="{FF2B5EF4-FFF2-40B4-BE49-F238E27FC236}">
              <a16:creationId xmlns:a16="http://schemas.microsoft.com/office/drawing/2014/main" id="{D310EF28-C321-48AB-A7E8-B5D60105814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a:extLst>
            <a:ext uri="{FF2B5EF4-FFF2-40B4-BE49-F238E27FC236}">
              <a16:creationId xmlns:a16="http://schemas.microsoft.com/office/drawing/2014/main" id="{54CF0023-0003-4492-B19E-7F78846B438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a:extLst>
            <a:ext uri="{FF2B5EF4-FFF2-40B4-BE49-F238E27FC236}">
              <a16:creationId xmlns:a16="http://schemas.microsoft.com/office/drawing/2014/main" id="{E68776D4-74C7-42A3-9188-5A45CAC3A0F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a:extLst>
            <a:ext uri="{FF2B5EF4-FFF2-40B4-BE49-F238E27FC236}">
              <a16:creationId xmlns:a16="http://schemas.microsoft.com/office/drawing/2014/main" id="{CCE3E123-D587-4BDD-8D08-EF9E755339C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DEF0D8D0-9E62-4BCA-99E4-E6AEFC9A4B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a:extLst>
            <a:ext uri="{FF2B5EF4-FFF2-40B4-BE49-F238E27FC236}">
              <a16:creationId xmlns:a16="http://schemas.microsoft.com/office/drawing/2014/main" id="{186872F3-E317-49B5-8BC9-78BE8A5D7A8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a:extLst>
            <a:ext uri="{FF2B5EF4-FFF2-40B4-BE49-F238E27FC236}">
              <a16:creationId xmlns:a16="http://schemas.microsoft.com/office/drawing/2014/main" id="{3F33B18B-0674-4C0F-8D1A-9AA8E129DA3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54" name="直線コネクタ 753">
          <a:extLst>
            <a:ext uri="{FF2B5EF4-FFF2-40B4-BE49-F238E27FC236}">
              <a16:creationId xmlns:a16="http://schemas.microsoft.com/office/drawing/2014/main" id="{933C1900-58EF-435A-93F6-A3D560BB60A4}"/>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5" name="【公民館】&#10;有形固定資産減価償却率最小値テキスト">
          <a:extLst>
            <a:ext uri="{FF2B5EF4-FFF2-40B4-BE49-F238E27FC236}">
              <a16:creationId xmlns:a16="http://schemas.microsoft.com/office/drawing/2014/main" id="{37A4DBE5-86CB-440B-86A4-BC8B3356EF9A}"/>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6" name="直線コネクタ 755">
          <a:extLst>
            <a:ext uri="{FF2B5EF4-FFF2-40B4-BE49-F238E27FC236}">
              <a16:creationId xmlns:a16="http://schemas.microsoft.com/office/drawing/2014/main" id="{1B7AA38B-A30B-4780-9B53-904AA66EFBC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57" name="【公民館】&#10;有形固定資産減価償却率最大値テキスト">
          <a:extLst>
            <a:ext uri="{FF2B5EF4-FFF2-40B4-BE49-F238E27FC236}">
              <a16:creationId xmlns:a16="http://schemas.microsoft.com/office/drawing/2014/main" id="{039742E9-CB44-497C-A0AE-FD8450B4AE93}"/>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58" name="直線コネクタ 757">
          <a:extLst>
            <a:ext uri="{FF2B5EF4-FFF2-40B4-BE49-F238E27FC236}">
              <a16:creationId xmlns:a16="http://schemas.microsoft.com/office/drawing/2014/main" id="{D32ABC48-5022-4ADB-A3B6-A8D3F0C40857}"/>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759" name="【公民館】&#10;有形固定資産減価償却率平均値テキスト">
          <a:extLst>
            <a:ext uri="{FF2B5EF4-FFF2-40B4-BE49-F238E27FC236}">
              <a16:creationId xmlns:a16="http://schemas.microsoft.com/office/drawing/2014/main" id="{0CD58B5E-24D2-4B0F-B2D6-620AE25C9E61}"/>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60" name="フローチャート: 判断 759">
          <a:extLst>
            <a:ext uri="{FF2B5EF4-FFF2-40B4-BE49-F238E27FC236}">
              <a16:creationId xmlns:a16="http://schemas.microsoft.com/office/drawing/2014/main" id="{A3D9B650-AEDC-417C-BD6B-47A3CAB22FB7}"/>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61" name="フローチャート: 判断 760">
          <a:extLst>
            <a:ext uri="{FF2B5EF4-FFF2-40B4-BE49-F238E27FC236}">
              <a16:creationId xmlns:a16="http://schemas.microsoft.com/office/drawing/2014/main" id="{B62767AF-9D73-4D01-8C91-B38DD5D9F58C}"/>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76836</xdr:rowOff>
    </xdr:from>
    <xdr:to>
      <xdr:col>76</xdr:col>
      <xdr:colOff>165100</xdr:colOff>
      <xdr:row>106</xdr:row>
      <xdr:rowOff>6986</xdr:rowOff>
    </xdr:to>
    <xdr:sp macro="" textlink="">
      <xdr:nvSpPr>
        <xdr:cNvPr id="762" name="フローチャート: 判断 761">
          <a:extLst>
            <a:ext uri="{FF2B5EF4-FFF2-40B4-BE49-F238E27FC236}">
              <a16:creationId xmlns:a16="http://schemas.microsoft.com/office/drawing/2014/main" id="{CEEE5385-397D-4C85-A7FC-CF106EA35AB6}"/>
            </a:ext>
          </a:extLst>
        </xdr:cNvPr>
        <xdr:cNvSpPr/>
      </xdr:nvSpPr>
      <xdr:spPr>
        <a:xfrm>
          <a:off x="14541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763" name="フローチャート: 判断 762">
          <a:extLst>
            <a:ext uri="{FF2B5EF4-FFF2-40B4-BE49-F238E27FC236}">
              <a16:creationId xmlns:a16="http://schemas.microsoft.com/office/drawing/2014/main" id="{FEA36FDE-64CA-4E1A-8ECC-C8F1A6437CA4}"/>
            </a:ext>
          </a:extLst>
        </xdr:cNvPr>
        <xdr:cNvSpPr/>
      </xdr:nvSpPr>
      <xdr:spPr>
        <a:xfrm>
          <a:off x="1365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65405</xdr:rowOff>
    </xdr:from>
    <xdr:to>
      <xdr:col>67</xdr:col>
      <xdr:colOff>101600</xdr:colOff>
      <xdr:row>105</xdr:row>
      <xdr:rowOff>167005</xdr:rowOff>
    </xdr:to>
    <xdr:sp macro="" textlink="">
      <xdr:nvSpPr>
        <xdr:cNvPr id="764" name="フローチャート: 判断 763">
          <a:extLst>
            <a:ext uri="{FF2B5EF4-FFF2-40B4-BE49-F238E27FC236}">
              <a16:creationId xmlns:a16="http://schemas.microsoft.com/office/drawing/2014/main" id="{7A6028B0-28D1-46A8-B372-0971BBD9F172}"/>
            </a:ext>
          </a:extLst>
        </xdr:cNvPr>
        <xdr:cNvSpPr/>
      </xdr:nvSpPr>
      <xdr:spPr>
        <a:xfrm>
          <a:off x="1276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E12C175D-9B08-4D26-BDD4-FC8133749F8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EB014FF7-B690-4481-A757-1316F7F05F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AA92FB5E-1A2C-4ADE-A7FD-1C458259107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9DFB6F0-26EF-4D9E-BFA8-8F4395C049C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7BAC5FA1-15E6-4BC9-9D94-D630E9198C3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770" name="楕円 769">
          <a:extLst>
            <a:ext uri="{FF2B5EF4-FFF2-40B4-BE49-F238E27FC236}">
              <a16:creationId xmlns:a16="http://schemas.microsoft.com/office/drawing/2014/main" id="{B972F06B-CD06-4E5A-9E28-9D40C0B26E96}"/>
            </a:ext>
          </a:extLst>
        </xdr:cNvPr>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163847</xdr:rowOff>
    </xdr:from>
    <xdr:ext cx="405111" cy="259045"/>
    <xdr:sp macro="" textlink="">
      <xdr:nvSpPr>
        <xdr:cNvPr id="771" name="【公民館】&#10;有形固定資産減価償却率該当値テキスト">
          <a:extLst>
            <a:ext uri="{FF2B5EF4-FFF2-40B4-BE49-F238E27FC236}">
              <a16:creationId xmlns:a16="http://schemas.microsoft.com/office/drawing/2014/main" id="{DB2E1550-AD77-4244-AC69-3D8D42701D31}"/>
            </a:ext>
          </a:extLst>
        </xdr:cNvPr>
        <xdr:cNvSpPr txBox="1"/>
      </xdr:nvSpPr>
      <xdr:spPr>
        <a:xfrm>
          <a:off x="16357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158750</xdr:rowOff>
    </xdr:from>
    <xdr:to>
      <xdr:col>81</xdr:col>
      <xdr:colOff>101600</xdr:colOff>
      <xdr:row>107</xdr:row>
      <xdr:rowOff>88900</xdr:rowOff>
    </xdr:to>
    <xdr:sp macro="" textlink="">
      <xdr:nvSpPr>
        <xdr:cNvPr id="772" name="楕円 771">
          <a:extLst>
            <a:ext uri="{FF2B5EF4-FFF2-40B4-BE49-F238E27FC236}">
              <a16:creationId xmlns:a16="http://schemas.microsoft.com/office/drawing/2014/main" id="{1D79275B-164D-4D5E-A266-1250EDB384AE}"/>
            </a:ext>
          </a:extLst>
        </xdr:cNvPr>
        <xdr:cNvSpPr/>
      </xdr:nvSpPr>
      <xdr:spPr>
        <a:xfrm>
          <a:off x="15430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38100</xdr:rowOff>
    </xdr:from>
    <xdr:to>
      <xdr:col>85</xdr:col>
      <xdr:colOff>127000</xdr:colOff>
      <xdr:row>107</xdr:row>
      <xdr:rowOff>64770</xdr:rowOff>
    </xdr:to>
    <xdr:cxnSp macro="">
      <xdr:nvCxnSpPr>
        <xdr:cNvPr id="773" name="直線コネクタ 772">
          <a:extLst>
            <a:ext uri="{FF2B5EF4-FFF2-40B4-BE49-F238E27FC236}">
              <a16:creationId xmlns:a16="http://schemas.microsoft.com/office/drawing/2014/main" id="{9B4ED74E-B02A-4426-9CCE-5A8982217A69}"/>
            </a:ext>
          </a:extLst>
        </xdr:cNvPr>
        <xdr:cNvCxnSpPr/>
      </xdr:nvCxnSpPr>
      <xdr:spPr>
        <a:xfrm>
          <a:off x="15481300" y="183832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132080</xdr:rowOff>
    </xdr:from>
    <xdr:to>
      <xdr:col>76</xdr:col>
      <xdr:colOff>165100</xdr:colOff>
      <xdr:row>107</xdr:row>
      <xdr:rowOff>62230</xdr:rowOff>
    </xdr:to>
    <xdr:sp macro="" textlink="">
      <xdr:nvSpPr>
        <xdr:cNvPr id="774" name="楕円 773">
          <a:extLst>
            <a:ext uri="{FF2B5EF4-FFF2-40B4-BE49-F238E27FC236}">
              <a16:creationId xmlns:a16="http://schemas.microsoft.com/office/drawing/2014/main" id="{A9702387-26B7-4FF2-BC74-B40D2939AB9D}"/>
            </a:ext>
          </a:extLst>
        </xdr:cNvPr>
        <xdr:cNvSpPr/>
      </xdr:nvSpPr>
      <xdr:spPr>
        <a:xfrm>
          <a:off x="14541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11430</xdr:rowOff>
    </xdr:from>
    <xdr:to>
      <xdr:col>81</xdr:col>
      <xdr:colOff>50800</xdr:colOff>
      <xdr:row>107</xdr:row>
      <xdr:rowOff>38100</xdr:rowOff>
    </xdr:to>
    <xdr:cxnSp macro="">
      <xdr:nvCxnSpPr>
        <xdr:cNvPr id="775" name="直線コネクタ 774">
          <a:extLst>
            <a:ext uri="{FF2B5EF4-FFF2-40B4-BE49-F238E27FC236}">
              <a16:creationId xmlns:a16="http://schemas.microsoft.com/office/drawing/2014/main" id="{3B65A8D5-983B-4075-8053-EA00B688F43C}"/>
            </a:ext>
          </a:extLst>
        </xdr:cNvPr>
        <xdr:cNvCxnSpPr/>
      </xdr:nvCxnSpPr>
      <xdr:spPr>
        <a:xfrm>
          <a:off x="14592300" y="18356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34925</xdr:rowOff>
    </xdr:from>
    <xdr:to>
      <xdr:col>72</xdr:col>
      <xdr:colOff>38100</xdr:colOff>
      <xdr:row>107</xdr:row>
      <xdr:rowOff>136525</xdr:rowOff>
    </xdr:to>
    <xdr:sp macro="" textlink="">
      <xdr:nvSpPr>
        <xdr:cNvPr id="776" name="楕円 775">
          <a:extLst>
            <a:ext uri="{FF2B5EF4-FFF2-40B4-BE49-F238E27FC236}">
              <a16:creationId xmlns:a16="http://schemas.microsoft.com/office/drawing/2014/main" id="{24285F7C-144C-4CDE-8FB0-69C1457B99C9}"/>
            </a:ext>
          </a:extLst>
        </xdr:cNvPr>
        <xdr:cNvSpPr/>
      </xdr:nvSpPr>
      <xdr:spPr>
        <a:xfrm>
          <a:off x="13652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11430</xdr:rowOff>
    </xdr:from>
    <xdr:to>
      <xdr:col>76</xdr:col>
      <xdr:colOff>114300</xdr:colOff>
      <xdr:row>107</xdr:row>
      <xdr:rowOff>85725</xdr:rowOff>
    </xdr:to>
    <xdr:cxnSp macro="">
      <xdr:nvCxnSpPr>
        <xdr:cNvPr id="777" name="直線コネクタ 776">
          <a:extLst>
            <a:ext uri="{FF2B5EF4-FFF2-40B4-BE49-F238E27FC236}">
              <a16:creationId xmlns:a16="http://schemas.microsoft.com/office/drawing/2014/main" id="{D0EA5034-72F4-4628-A442-7FE06717E671}"/>
            </a:ext>
          </a:extLst>
        </xdr:cNvPr>
        <xdr:cNvCxnSpPr/>
      </xdr:nvCxnSpPr>
      <xdr:spPr>
        <a:xfrm flipV="1">
          <a:off x="13703300" y="183565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2539</xdr:rowOff>
    </xdr:from>
    <xdr:to>
      <xdr:col>67</xdr:col>
      <xdr:colOff>101600</xdr:colOff>
      <xdr:row>107</xdr:row>
      <xdr:rowOff>104139</xdr:rowOff>
    </xdr:to>
    <xdr:sp macro="" textlink="">
      <xdr:nvSpPr>
        <xdr:cNvPr id="778" name="楕円 777">
          <a:extLst>
            <a:ext uri="{FF2B5EF4-FFF2-40B4-BE49-F238E27FC236}">
              <a16:creationId xmlns:a16="http://schemas.microsoft.com/office/drawing/2014/main" id="{6B317B4E-0996-468E-BD51-2D14915B25CA}"/>
            </a:ext>
          </a:extLst>
        </xdr:cNvPr>
        <xdr:cNvSpPr/>
      </xdr:nvSpPr>
      <xdr:spPr>
        <a:xfrm>
          <a:off x="1276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53339</xdr:rowOff>
    </xdr:from>
    <xdr:to>
      <xdr:col>71</xdr:col>
      <xdr:colOff>177800</xdr:colOff>
      <xdr:row>107</xdr:row>
      <xdr:rowOff>85725</xdr:rowOff>
    </xdr:to>
    <xdr:cxnSp macro="">
      <xdr:nvCxnSpPr>
        <xdr:cNvPr id="779" name="直線コネクタ 778">
          <a:extLst>
            <a:ext uri="{FF2B5EF4-FFF2-40B4-BE49-F238E27FC236}">
              <a16:creationId xmlns:a16="http://schemas.microsoft.com/office/drawing/2014/main" id="{E51F89C7-A148-471F-9FCE-860D5D5C578A}"/>
            </a:ext>
          </a:extLst>
        </xdr:cNvPr>
        <xdr:cNvCxnSpPr/>
      </xdr:nvCxnSpPr>
      <xdr:spPr>
        <a:xfrm>
          <a:off x="12814300" y="183984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780" name="n_1aveValue【公民館】&#10;有形固定資産減価償却率">
          <a:extLst>
            <a:ext uri="{FF2B5EF4-FFF2-40B4-BE49-F238E27FC236}">
              <a16:creationId xmlns:a16="http://schemas.microsoft.com/office/drawing/2014/main" id="{EAF4045A-2697-4C89-9E44-D7C2876C3BE8}"/>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23513</xdr:rowOff>
    </xdr:from>
    <xdr:ext cx="405111" cy="259045"/>
    <xdr:sp macro="" textlink="">
      <xdr:nvSpPr>
        <xdr:cNvPr id="781" name="n_2aveValue【公民館】&#10;有形固定資産減価償却率">
          <a:extLst>
            <a:ext uri="{FF2B5EF4-FFF2-40B4-BE49-F238E27FC236}">
              <a16:creationId xmlns:a16="http://schemas.microsoft.com/office/drawing/2014/main" id="{03774E79-0FCC-4C59-98B1-2D8B5B97D580}"/>
            </a:ext>
          </a:extLst>
        </xdr:cNvPr>
        <xdr:cNvSpPr txBox="1"/>
      </xdr:nvSpPr>
      <xdr:spPr>
        <a:xfrm>
          <a:off x="14389744" y="1785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52088</xdr:rowOff>
    </xdr:from>
    <xdr:ext cx="405111" cy="259045"/>
    <xdr:sp macro="" textlink="">
      <xdr:nvSpPr>
        <xdr:cNvPr id="782" name="n_3aveValue【公民館】&#10;有形固定資産減価償却率">
          <a:extLst>
            <a:ext uri="{FF2B5EF4-FFF2-40B4-BE49-F238E27FC236}">
              <a16:creationId xmlns:a16="http://schemas.microsoft.com/office/drawing/2014/main" id="{C6EFDDE2-AE9B-4B4E-839E-09BA8185E0E5}"/>
            </a:ext>
          </a:extLst>
        </xdr:cNvPr>
        <xdr:cNvSpPr txBox="1"/>
      </xdr:nvSpPr>
      <xdr:spPr>
        <a:xfrm>
          <a:off x="135007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12082</xdr:rowOff>
    </xdr:from>
    <xdr:ext cx="405111" cy="259045"/>
    <xdr:sp macro="" textlink="">
      <xdr:nvSpPr>
        <xdr:cNvPr id="783" name="n_4aveValue【公民館】&#10;有形固定資産減価償却率">
          <a:extLst>
            <a:ext uri="{FF2B5EF4-FFF2-40B4-BE49-F238E27FC236}">
              <a16:creationId xmlns:a16="http://schemas.microsoft.com/office/drawing/2014/main" id="{D0E75BAF-4CE2-4094-A8E0-5E8566549B91}"/>
            </a:ext>
          </a:extLst>
        </xdr:cNvPr>
        <xdr:cNvSpPr txBox="1"/>
      </xdr:nvSpPr>
      <xdr:spPr>
        <a:xfrm>
          <a:off x="12611744" y="1784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80027</xdr:rowOff>
    </xdr:from>
    <xdr:ext cx="405111" cy="259045"/>
    <xdr:sp macro="" textlink="">
      <xdr:nvSpPr>
        <xdr:cNvPr id="784" name="n_1mainValue【公民館】&#10;有形固定資産減価償却率">
          <a:extLst>
            <a:ext uri="{FF2B5EF4-FFF2-40B4-BE49-F238E27FC236}">
              <a16:creationId xmlns:a16="http://schemas.microsoft.com/office/drawing/2014/main" id="{C44FA969-4DBA-4747-BCA0-41B85327CA07}"/>
            </a:ext>
          </a:extLst>
        </xdr:cNvPr>
        <xdr:cNvSpPr txBox="1"/>
      </xdr:nvSpPr>
      <xdr:spPr>
        <a:xfrm>
          <a:off x="152660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53357</xdr:rowOff>
    </xdr:from>
    <xdr:ext cx="405111" cy="259045"/>
    <xdr:sp macro="" textlink="">
      <xdr:nvSpPr>
        <xdr:cNvPr id="785" name="n_2mainValue【公民館】&#10;有形固定資産減価償却率">
          <a:extLst>
            <a:ext uri="{FF2B5EF4-FFF2-40B4-BE49-F238E27FC236}">
              <a16:creationId xmlns:a16="http://schemas.microsoft.com/office/drawing/2014/main" id="{826D50B1-85C5-4567-A3ED-A868430678D9}"/>
            </a:ext>
          </a:extLst>
        </xdr:cNvPr>
        <xdr:cNvSpPr txBox="1"/>
      </xdr:nvSpPr>
      <xdr:spPr>
        <a:xfrm>
          <a:off x="143897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127652</xdr:rowOff>
    </xdr:from>
    <xdr:ext cx="405111" cy="259045"/>
    <xdr:sp macro="" textlink="">
      <xdr:nvSpPr>
        <xdr:cNvPr id="786" name="n_3mainValue【公民館】&#10;有形固定資産減価償却率">
          <a:extLst>
            <a:ext uri="{FF2B5EF4-FFF2-40B4-BE49-F238E27FC236}">
              <a16:creationId xmlns:a16="http://schemas.microsoft.com/office/drawing/2014/main" id="{DABAD00D-D301-4B45-A33D-8C23844DF73D}"/>
            </a:ext>
          </a:extLst>
        </xdr:cNvPr>
        <xdr:cNvSpPr txBox="1"/>
      </xdr:nvSpPr>
      <xdr:spPr>
        <a:xfrm>
          <a:off x="135007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95266</xdr:rowOff>
    </xdr:from>
    <xdr:ext cx="405111" cy="259045"/>
    <xdr:sp macro="" textlink="">
      <xdr:nvSpPr>
        <xdr:cNvPr id="787" name="n_4mainValue【公民館】&#10;有形固定資産減価償却率">
          <a:extLst>
            <a:ext uri="{FF2B5EF4-FFF2-40B4-BE49-F238E27FC236}">
              <a16:creationId xmlns:a16="http://schemas.microsoft.com/office/drawing/2014/main" id="{0A577B3A-A223-4278-9F84-B26D8A8ED58E}"/>
            </a:ext>
          </a:extLst>
        </xdr:cNvPr>
        <xdr:cNvSpPr txBox="1"/>
      </xdr:nvSpPr>
      <xdr:spPr>
        <a:xfrm>
          <a:off x="12611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3A56C2D1-0C43-46A9-9319-AC2CF1E6E91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25251C88-CF63-4F04-AED1-B125823DBDC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75DA21DC-C4E7-4CEA-9C61-ECE4B0A2BBE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9C6D998B-6EC6-471D-97E0-4E0394C54B6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DBBCB47D-1740-491C-AD2A-DE26A6FAAA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4127A398-1FC1-4EBE-85A1-73CAC34B87F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6E11EC98-42EC-4D29-A31E-71BFE15403A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B2DD012E-BFC4-4BAE-8D9A-6630DEABC43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516BA9C4-885C-4972-B343-233856DE069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66BF6B89-61E8-4A62-BC36-E5C6B974FC6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8" name="直線コネクタ 797">
          <a:extLst>
            <a:ext uri="{FF2B5EF4-FFF2-40B4-BE49-F238E27FC236}">
              <a16:creationId xmlns:a16="http://schemas.microsoft.com/office/drawing/2014/main" id="{4847BAEC-08A7-42A8-AFAF-8F751345176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9" name="テキスト ボックス 798">
          <a:extLst>
            <a:ext uri="{FF2B5EF4-FFF2-40B4-BE49-F238E27FC236}">
              <a16:creationId xmlns:a16="http://schemas.microsoft.com/office/drawing/2014/main" id="{60953883-7B54-46E5-A7B1-8744B9C6E3F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0" name="直線コネクタ 799">
          <a:extLst>
            <a:ext uri="{FF2B5EF4-FFF2-40B4-BE49-F238E27FC236}">
              <a16:creationId xmlns:a16="http://schemas.microsoft.com/office/drawing/2014/main" id="{18C4584A-3E8E-4172-B9A1-6B7E8E436F3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1" name="テキスト ボックス 800">
          <a:extLst>
            <a:ext uri="{FF2B5EF4-FFF2-40B4-BE49-F238E27FC236}">
              <a16:creationId xmlns:a16="http://schemas.microsoft.com/office/drawing/2014/main" id="{5BE4D0EB-7E06-426C-B6AC-73EDE9C60C0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2" name="直線コネクタ 801">
          <a:extLst>
            <a:ext uri="{FF2B5EF4-FFF2-40B4-BE49-F238E27FC236}">
              <a16:creationId xmlns:a16="http://schemas.microsoft.com/office/drawing/2014/main" id="{18ABCF51-1FF4-45D0-A2F0-D761B43B25E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3" name="テキスト ボックス 802">
          <a:extLst>
            <a:ext uri="{FF2B5EF4-FFF2-40B4-BE49-F238E27FC236}">
              <a16:creationId xmlns:a16="http://schemas.microsoft.com/office/drawing/2014/main" id="{9F3DEC28-F406-49F4-B093-8F0B7D64444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4" name="直線コネクタ 803">
          <a:extLst>
            <a:ext uri="{FF2B5EF4-FFF2-40B4-BE49-F238E27FC236}">
              <a16:creationId xmlns:a16="http://schemas.microsoft.com/office/drawing/2014/main" id="{6DDB3D30-2530-4A47-A49E-6C1ED3AE184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5" name="テキスト ボックス 804">
          <a:extLst>
            <a:ext uri="{FF2B5EF4-FFF2-40B4-BE49-F238E27FC236}">
              <a16:creationId xmlns:a16="http://schemas.microsoft.com/office/drawing/2014/main" id="{95C968D6-89CA-4448-9B48-3C9D1F7375C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6" name="直線コネクタ 805">
          <a:extLst>
            <a:ext uri="{FF2B5EF4-FFF2-40B4-BE49-F238E27FC236}">
              <a16:creationId xmlns:a16="http://schemas.microsoft.com/office/drawing/2014/main" id="{66B8462C-88AD-424A-8EAB-B10AC67B820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7" name="テキスト ボックス 806">
          <a:extLst>
            <a:ext uri="{FF2B5EF4-FFF2-40B4-BE49-F238E27FC236}">
              <a16:creationId xmlns:a16="http://schemas.microsoft.com/office/drawing/2014/main" id="{7070355A-A096-4D55-9DF6-455EC0167F4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B225B0DA-B5A5-4E26-9E86-8BFC91BFD9B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9" name="テキスト ボックス 808">
          <a:extLst>
            <a:ext uri="{FF2B5EF4-FFF2-40B4-BE49-F238E27FC236}">
              <a16:creationId xmlns:a16="http://schemas.microsoft.com/office/drawing/2014/main" id="{96F49593-F2AB-4EC4-9D45-66EC37EB4AB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7F460129-598A-4FF8-83DF-CE545CCA6CC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11" name="直線コネクタ 810">
          <a:extLst>
            <a:ext uri="{FF2B5EF4-FFF2-40B4-BE49-F238E27FC236}">
              <a16:creationId xmlns:a16="http://schemas.microsoft.com/office/drawing/2014/main" id="{0A5A5D32-2EC7-4598-B690-8DB6676BBB9E}"/>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12" name="【公民館】&#10;一人当たり面積最小値テキスト">
          <a:extLst>
            <a:ext uri="{FF2B5EF4-FFF2-40B4-BE49-F238E27FC236}">
              <a16:creationId xmlns:a16="http://schemas.microsoft.com/office/drawing/2014/main" id="{740EA127-D9D4-4FD3-A001-9805A5C4A65C}"/>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13" name="直線コネクタ 812">
          <a:extLst>
            <a:ext uri="{FF2B5EF4-FFF2-40B4-BE49-F238E27FC236}">
              <a16:creationId xmlns:a16="http://schemas.microsoft.com/office/drawing/2014/main" id="{70249F03-4355-4E58-8E13-31875ECA8AE2}"/>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14" name="【公民館】&#10;一人当たり面積最大値テキスト">
          <a:extLst>
            <a:ext uri="{FF2B5EF4-FFF2-40B4-BE49-F238E27FC236}">
              <a16:creationId xmlns:a16="http://schemas.microsoft.com/office/drawing/2014/main" id="{AAD0ABDD-2051-4D93-9FB9-C38DCCC64150}"/>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15" name="直線コネクタ 814">
          <a:extLst>
            <a:ext uri="{FF2B5EF4-FFF2-40B4-BE49-F238E27FC236}">
              <a16:creationId xmlns:a16="http://schemas.microsoft.com/office/drawing/2014/main" id="{72BAE5E9-803E-4655-8802-BA82B4CE5953}"/>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816" name="【公民館】&#10;一人当たり面積平均値テキスト">
          <a:extLst>
            <a:ext uri="{FF2B5EF4-FFF2-40B4-BE49-F238E27FC236}">
              <a16:creationId xmlns:a16="http://schemas.microsoft.com/office/drawing/2014/main" id="{4AD1938C-30AF-405A-84D1-B9E11AE31509}"/>
            </a:ext>
          </a:extLst>
        </xdr:cNvPr>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17" name="フローチャート: 判断 816">
          <a:extLst>
            <a:ext uri="{FF2B5EF4-FFF2-40B4-BE49-F238E27FC236}">
              <a16:creationId xmlns:a16="http://schemas.microsoft.com/office/drawing/2014/main" id="{859E2754-2739-4ECC-875F-FE54123F0939}"/>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818" name="フローチャート: 判断 817">
          <a:extLst>
            <a:ext uri="{FF2B5EF4-FFF2-40B4-BE49-F238E27FC236}">
              <a16:creationId xmlns:a16="http://schemas.microsoft.com/office/drawing/2014/main" id="{05185CFF-D361-44C7-A3EF-0664F9E02DDB}"/>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26352</xdr:rowOff>
    </xdr:from>
    <xdr:to>
      <xdr:col>107</xdr:col>
      <xdr:colOff>101600</xdr:colOff>
      <xdr:row>108</xdr:row>
      <xdr:rowOff>127952</xdr:rowOff>
    </xdr:to>
    <xdr:sp macro="" textlink="">
      <xdr:nvSpPr>
        <xdr:cNvPr id="819" name="フローチャート: 判断 818">
          <a:extLst>
            <a:ext uri="{FF2B5EF4-FFF2-40B4-BE49-F238E27FC236}">
              <a16:creationId xmlns:a16="http://schemas.microsoft.com/office/drawing/2014/main" id="{1EF97BDB-EFC5-4CBC-BAEE-308561C05FC0}"/>
            </a:ext>
          </a:extLst>
        </xdr:cNvPr>
        <xdr:cNvSpPr/>
      </xdr:nvSpPr>
      <xdr:spPr>
        <a:xfrm>
          <a:off x="20383500" y="185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27115</xdr:rowOff>
    </xdr:from>
    <xdr:to>
      <xdr:col>102</xdr:col>
      <xdr:colOff>165100</xdr:colOff>
      <xdr:row>108</xdr:row>
      <xdr:rowOff>128715</xdr:rowOff>
    </xdr:to>
    <xdr:sp macro="" textlink="">
      <xdr:nvSpPr>
        <xdr:cNvPr id="820" name="フローチャート: 判断 819">
          <a:extLst>
            <a:ext uri="{FF2B5EF4-FFF2-40B4-BE49-F238E27FC236}">
              <a16:creationId xmlns:a16="http://schemas.microsoft.com/office/drawing/2014/main" id="{75880AE7-D17C-45BB-910B-99EB61BA8BAC}"/>
            </a:ext>
          </a:extLst>
        </xdr:cNvPr>
        <xdr:cNvSpPr/>
      </xdr:nvSpPr>
      <xdr:spPr>
        <a:xfrm>
          <a:off x="19494500" y="185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26924</xdr:rowOff>
    </xdr:from>
    <xdr:to>
      <xdr:col>98</xdr:col>
      <xdr:colOff>38100</xdr:colOff>
      <xdr:row>108</xdr:row>
      <xdr:rowOff>128524</xdr:rowOff>
    </xdr:to>
    <xdr:sp macro="" textlink="">
      <xdr:nvSpPr>
        <xdr:cNvPr id="821" name="フローチャート: 判断 820">
          <a:extLst>
            <a:ext uri="{FF2B5EF4-FFF2-40B4-BE49-F238E27FC236}">
              <a16:creationId xmlns:a16="http://schemas.microsoft.com/office/drawing/2014/main" id="{54B709CA-1E62-4029-B472-C56E838EA9DD}"/>
            </a:ext>
          </a:extLst>
        </xdr:cNvPr>
        <xdr:cNvSpPr/>
      </xdr:nvSpPr>
      <xdr:spPr>
        <a:xfrm>
          <a:off x="18605500" y="185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68D34219-865E-4C9F-A6AC-CB32287ECB0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FF87E662-8F94-4247-9155-C58A19B72F2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F11EC599-5428-4965-9FD9-E265E613C4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730BB72D-4DF6-4F9E-A24F-123494C1D41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9DDA222C-3E6D-4AA6-9617-8B26C8A35F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132842</xdr:rowOff>
    </xdr:from>
    <xdr:to>
      <xdr:col>116</xdr:col>
      <xdr:colOff>114300</xdr:colOff>
      <xdr:row>108</xdr:row>
      <xdr:rowOff>62992</xdr:rowOff>
    </xdr:to>
    <xdr:sp macro="" textlink="">
      <xdr:nvSpPr>
        <xdr:cNvPr id="827" name="楕円 826">
          <a:extLst>
            <a:ext uri="{FF2B5EF4-FFF2-40B4-BE49-F238E27FC236}">
              <a16:creationId xmlns:a16="http://schemas.microsoft.com/office/drawing/2014/main" id="{D349863A-B6ED-4F2B-B3D6-5ACA03C69A42}"/>
            </a:ext>
          </a:extLst>
        </xdr:cNvPr>
        <xdr:cNvSpPr/>
      </xdr:nvSpPr>
      <xdr:spPr>
        <a:xfrm>
          <a:off x="221107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89552</xdr:rowOff>
    </xdr:from>
    <xdr:ext cx="469744" cy="259045"/>
    <xdr:sp macro="" textlink="">
      <xdr:nvSpPr>
        <xdr:cNvPr id="828" name="【公民館】&#10;一人当たり面積該当値テキスト">
          <a:extLst>
            <a:ext uri="{FF2B5EF4-FFF2-40B4-BE49-F238E27FC236}">
              <a16:creationId xmlns:a16="http://schemas.microsoft.com/office/drawing/2014/main" id="{A6791672-2F58-4E30-AB8B-3092EC050920}"/>
            </a:ext>
          </a:extLst>
        </xdr:cNvPr>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135128</xdr:rowOff>
    </xdr:from>
    <xdr:to>
      <xdr:col>112</xdr:col>
      <xdr:colOff>38100</xdr:colOff>
      <xdr:row>108</xdr:row>
      <xdr:rowOff>65278</xdr:rowOff>
    </xdr:to>
    <xdr:sp macro="" textlink="">
      <xdr:nvSpPr>
        <xdr:cNvPr id="829" name="楕円 828">
          <a:extLst>
            <a:ext uri="{FF2B5EF4-FFF2-40B4-BE49-F238E27FC236}">
              <a16:creationId xmlns:a16="http://schemas.microsoft.com/office/drawing/2014/main" id="{DF1E9905-EC30-440F-B0BC-FBAB27B290F0}"/>
            </a:ext>
          </a:extLst>
        </xdr:cNvPr>
        <xdr:cNvSpPr/>
      </xdr:nvSpPr>
      <xdr:spPr>
        <a:xfrm>
          <a:off x="21272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12192</xdr:rowOff>
    </xdr:from>
    <xdr:to>
      <xdr:col>116</xdr:col>
      <xdr:colOff>63500</xdr:colOff>
      <xdr:row>108</xdr:row>
      <xdr:rowOff>14478</xdr:rowOff>
    </xdr:to>
    <xdr:cxnSp macro="">
      <xdr:nvCxnSpPr>
        <xdr:cNvPr id="830" name="直線コネクタ 829">
          <a:extLst>
            <a:ext uri="{FF2B5EF4-FFF2-40B4-BE49-F238E27FC236}">
              <a16:creationId xmlns:a16="http://schemas.microsoft.com/office/drawing/2014/main" id="{4768CCB2-FE68-494B-813B-C5BC19EE15BE}"/>
            </a:ext>
          </a:extLst>
        </xdr:cNvPr>
        <xdr:cNvCxnSpPr/>
      </xdr:nvCxnSpPr>
      <xdr:spPr>
        <a:xfrm flipV="1">
          <a:off x="21323300" y="185287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138367</xdr:rowOff>
    </xdr:from>
    <xdr:to>
      <xdr:col>107</xdr:col>
      <xdr:colOff>101600</xdr:colOff>
      <xdr:row>108</xdr:row>
      <xdr:rowOff>68517</xdr:rowOff>
    </xdr:to>
    <xdr:sp macro="" textlink="">
      <xdr:nvSpPr>
        <xdr:cNvPr id="831" name="楕円 830">
          <a:extLst>
            <a:ext uri="{FF2B5EF4-FFF2-40B4-BE49-F238E27FC236}">
              <a16:creationId xmlns:a16="http://schemas.microsoft.com/office/drawing/2014/main" id="{A471F26F-068E-48A7-92AE-A6F5CB73E3FA}"/>
            </a:ext>
          </a:extLst>
        </xdr:cNvPr>
        <xdr:cNvSpPr/>
      </xdr:nvSpPr>
      <xdr:spPr>
        <a:xfrm>
          <a:off x="20383500" y="1848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14478</xdr:rowOff>
    </xdr:from>
    <xdr:to>
      <xdr:col>111</xdr:col>
      <xdr:colOff>177800</xdr:colOff>
      <xdr:row>108</xdr:row>
      <xdr:rowOff>17717</xdr:rowOff>
    </xdr:to>
    <xdr:cxnSp macro="">
      <xdr:nvCxnSpPr>
        <xdr:cNvPr id="832" name="直線コネクタ 831">
          <a:extLst>
            <a:ext uri="{FF2B5EF4-FFF2-40B4-BE49-F238E27FC236}">
              <a16:creationId xmlns:a16="http://schemas.microsoft.com/office/drawing/2014/main" id="{8CF13E99-29F9-4982-A7DB-06142DF9AB49}"/>
            </a:ext>
          </a:extLst>
        </xdr:cNvPr>
        <xdr:cNvCxnSpPr/>
      </xdr:nvCxnSpPr>
      <xdr:spPr>
        <a:xfrm flipV="1">
          <a:off x="20434300" y="18531078"/>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170371</xdr:rowOff>
    </xdr:from>
    <xdr:to>
      <xdr:col>102</xdr:col>
      <xdr:colOff>165100</xdr:colOff>
      <xdr:row>108</xdr:row>
      <xdr:rowOff>100521</xdr:rowOff>
    </xdr:to>
    <xdr:sp macro="" textlink="">
      <xdr:nvSpPr>
        <xdr:cNvPr id="833" name="楕円 832">
          <a:extLst>
            <a:ext uri="{FF2B5EF4-FFF2-40B4-BE49-F238E27FC236}">
              <a16:creationId xmlns:a16="http://schemas.microsoft.com/office/drawing/2014/main" id="{5EC8F835-A377-4C1B-AD88-BAF9985EA393}"/>
            </a:ext>
          </a:extLst>
        </xdr:cNvPr>
        <xdr:cNvSpPr/>
      </xdr:nvSpPr>
      <xdr:spPr>
        <a:xfrm>
          <a:off x="19494500" y="18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17717</xdr:rowOff>
    </xdr:from>
    <xdr:to>
      <xdr:col>107</xdr:col>
      <xdr:colOff>50800</xdr:colOff>
      <xdr:row>108</xdr:row>
      <xdr:rowOff>49721</xdr:rowOff>
    </xdr:to>
    <xdr:cxnSp macro="">
      <xdr:nvCxnSpPr>
        <xdr:cNvPr id="834" name="直線コネクタ 833">
          <a:extLst>
            <a:ext uri="{FF2B5EF4-FFF2-40B4-BE49-F238E27FC236}">
              <a16:creationId xmlns:a16="http://schemas.microsoft.com/office/drawing/2014/main" id="{B382C529-45B5-4EE1-B310-A0550E2403BB}"/>
            </a:ext>
          </a:extLst>
        </xdr:cNvPr>
        <xdr:cNvCxnSpPr/>
      </xdr:nvCxnSpPr>
      <xdr:spPr>
        <a:xfrm flipV="1">
          <a:off x="19545300" y="18534317"/>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1397</xdr:rowOff>
    </xdr:from>
    <xdr:to>
      <xdr:col>98</xdr:col>
      <xdr:colOff>38100</xdr:colOff>
      <xdr:row>108</xdr:row>
      <xdr:rowOff>102997</xdr:rowOff>
    </xdr:to>
    <xdr:sp macro="" textlink="">
      <xdr:nvSpPr>
        <xdr:cNvPr id="835" name="楕円 834">
          <a:extLst>
            <a:ext uri="{FF2B5EF4-FFF2-40B4-BE49-F238E27FC236}">
              <a16:creationId xmlns:a16="http://schemas.microsoft.com/office/drawing/2014/main" id="{A6C162D2-98B0-45F9-AD07-95040257507D}"/>
            </a:ext>
          </a:extLst>
        </xdr:cNvPr>
        <xdr:cNvSpPr/>
      </xdr:nvSpPr>
      <xdr:spPr>
        <a:xfrm>
          <a:off x="18605500" y="185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49721</xdr:rowOff>
    </xdr:from>
    <xdr:to>
      <xdr:col>102</xdr:col>
      <xdr:colOff>114300</xdr:colOff>
      <xdr:row>108</xdr:row>
      <xdr:rowOff>52197</xdr:rowOff>
    </xdr:to>
    <xdr:cxnSp macro="">
      <xdr:nvCxnSpPr>
        <xdr:cNvPr id="836" name="直線コネクタ 835">
          <a:extLst>
            <a:ext uri="{FF2B5EF4-FFF2-40B4-BE49-F238E27FC236}">
              <a16:creationId xmlns:a16="http://schemas.microsoft.com/office/drawing/2014/main" id="{7FC19184-40E9-4603-B758-B008403282AC}"/>
            </a:ext>
          </a:extLst>
        </xdr:cNvPr>
        <xdr:cNvCxnSpPr/>
      </xdr:nvCxnSpPr>
      <xdr:spPr>
        <a:xfrm flipV="1">
          <a:off x="18656300" y="18566321"/>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837" name="n_1aveValue【公民館】&#10;一人当たり面積">
          <a:extLst>
            <a:ext uri="{FF2B5EF4-FFF2-40B4-BE49-F238E27FC236}">
              <a16:creationId xmlns:a16="http://schemas.microsoft.com/office/drawing/2014/main" id="{05939794-26E4-4AF5-9A04-BA062F9A71A1}"/>
            </a:ext>
          </a:extLst>
        </xdr:cNvPr>
        <xdr:cNvSpPr txBox="1"/>
      </xdr:nvSpPr>
      <xdr:spPr>
        <a:xfrm>
          <a:off x="21075727" y="1823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119079</xdr:rowOff>
    </xdr:from>
    <xdr:ext cx="469744" cy="259045"/>
    <xdr:sp macro="" textlink="">
      <xdr:nvSpPr>
        <xdr:cNvPr id="838" name="n_2aveValue【公民館】&#10;一人当たり面積">
          <a:extLst>
            <a:ext uri="{FF2B5EF4-FFF2-40B4-BE49-F238E27FC236}">
              <a16:creationId xmlns:a16="http://schemas.microsoft.com/office/drawing/2014/main" id="{8D493E47-03B6-4F90-9324-3BB5748947FF}"/>
            </a:ext>
          </a:extLst>
        </xdr:cNvPr>
        <xdr:cNvSpPr txBox="1"/>
      </xdr:nvSpPr>
      <xdr:spPr>
        <a:xfrm>
          <a:off x="20199427"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119842</xdr:rowOff>
    </xdr:from>
    <xdr:ext cx="469744" cy="259045"/>
    <xdr:sp macro="" textlink="">
      <xdr:nvSpPr>
        <xdr:cNvPr id="839" name="n_3aveValue【公民館】&#10;一人当たり面積">
          <a:extLst>
            <a:ext uri="{FF2B5EF4-FFF2-40B4-BE49-F238E27FC236}">
              <a16:creationId xmlns:a16="http://schemas.microsoft.com/office/drawing/2014/main" id="{4BDB7F55-F928-4CD9-A52F-FF77B2516954}"/>
            </a:ext>
          </a:extLst>
        </xdr:cNvPr>
        <xdr:cNvSpPr txBox="1"/>
      </xdr:nvSpPr>
      <xdr:spPr>
        <a:xfrm>
          <a:off x="19310427" y="1863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119651</xdr:rowOff>
    </xdr:from>
    <xdr:ext cx="469744" cy="259045"/>
    <xdr:sp macro="" textlink="">
      <xdr:nvSpPr>
        <xdr:cNvPr id="840" name="n_4aveValue【公民館】&#10;一人当たり面積">
          <a:extLst>
            <a:ext uri="{FF2B5EF4-FFF2-40B4-BE49-F238E27FC236}">
              <a16:creationId xmlns:a16="http://schemas.microsoft.com/office/drawing/2014/main" id="{7BE0DF9F-61F1-4B30-AB1C-32D25459AF47}"/>
            </a:ext>
          </a:extLst>
        </xdr:cNvPr>
        <xdr:cNvSpPr txBox="1"/>
      </xdr:nvSpPr>
      <xdr:spPr>
        <a:xfrm>
          <a:off x="18421427" y="18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56405</xdr:rowOff>
    </xdr:from>
    <xdr:ext cx="469744" cy="259045"/>
    <xdr:sp macro="" textlink="">
      <xdr:nvSpPr>
        <xdr:cNvPr id="841" name="n_1mainValue【公民館】&#10;一人当たり面積">
          <a:extLst>
            <a:ext uri="{FF2B5EF4-FFF2-40B4-BE49-F238E27FC236}">
              <a16:creationId xmlns:a16="http://schemas.microsoft.com/office/drawing/2014/main" id="{49365E31-B883-4931-B96A-FD5FBF56368A}"/>
            </a:ext>
          </a:extLst>
        </xdr:cNvPr>
        <xdr:cNvSpPr txBox="1"/>
      </xdr:nvSpPr>
      <xdr:spPr>
        <a:xfrm>
          <a:off x="210757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85044</xdr:rowOff>
    </xdr:from>
    <xdr:ext cx="469744" cy="259045"/>
    <xdr:sp macro="" textlink="">
      <xdr:nvSpPr>
        <xdr:cNvPr id="842" name="n_2mainValue【公民館】&#10;一人当たり面積">
          <a:extLst>
            <a:ext uri="{FF2B5EF4-FFF2-40B4-BE49-F238E27FC236}">
              <a16:creationId xmlns:a16="http://schemas.microsoft.com/office/drawing/2014/main" id="{95DFE7C4-7C2C-455A-AD52-56DA0A72E929}"/>
            </a:ext>
          </a:extLst>
        </xdr:cNvPr>
        <xdr:cNvSpPr txBox="1"/>
      </xdr:nvSpPr>
      <xdr:spPr>
        <a:xfrm>
          <a:off x="20199427" y="1825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117048</xdr:rowOff>
    </xdr:from>
    <xdr:ext cx="469744" cy="259045"/>
    <xdr:sp macro="" textlink="">
      <xdr:nvSpPr>
        <xdr:cNvPr id="843" name="n_3mainValue【公民館】&#10;一人当たり面積">
          <a:extLst>
            <a:ext uri="{FF2B5EF4-FFF2-40B4-BE49-F238E27FC236}">
              <a16:creationId xmlns:a16="http://schemas.microsoft.com/office/drawing/2014/main" id="{3CADBAB9-A789-4E6B-B642-75C1F0BF658F}"/>
            </a:ext>
          </a:extLst>
        </xdr:cNvPr>
        <xdr:cNvSpPr txBox="1"/>
      </xdr:nvSpPr>
      <xdr:spPr>
        <a:xfrm>
          <a:off x="19310427" y="1829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119524</xdr:rowOff>
    </xdr:from>
    <xdr:ext cx="469744" cy="259045"/>
    <xdr:sp macro="" textlink="">
      <xdr:nvSpPr>
        <xdr:cNvPr id="844" name="n_4mainValue【公民館】&#10;一人当たり面積">
          <a:extLst>
            <a:ext uri="{FF2B5EF4-FFF2-40B4-BE49-F238E27FC236}">
              <a16:creationId xmlns:a16="http://schemas.microsoft.com/office/drawing/2014/main" id="{F949BE9E-1963-48D9-8D9C-56921A4ADB81}"/>
            </a:ext>
          </a:extLst>
        </xdr:cNvPr>
        <xdr:cNvSpPr txBox="1"/>
      </xdr:nvSpPr>
      <xdr:spPr>
        <a:xfrm>
          <a:off x="18421427" y="1829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31DFBDD7-4536-4793-8BBD-EC5DF36D532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DA22A990-A8D2-4F69-B7E6-0499009CFDE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2290DDB2-95ED-4606-9471-281EF80D6CD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道路及び橋りょう・トンネルの有形固定資産減価償却率については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類似団体平均と比較しそれぞれ</a:t>
          </a:r>
          <a:r>
            <a:rPr kumimoji="1" lang="en-US" altLang="ja-JP" sz="1100">
              <a:solidFill>
                <a:schemeClr val="dk1"/>
              </a:solidFill>
              <a:effectLst/>
              <a:latin typeface="+mn-lt"/>
              <a:ea typeface="+mn-ea"/>
              <a:cs typeface="+mn-cs"/>
            </a:rPr>
            <a:t>27.5</a:t>
          </a:r>
          <a:r>
            <a:rPr kumimoji="1" lang="ja-JP" altLang="ja-JP" sz="1100">
              <a:solidFill>
                <a:schemeClr val="dk1"/>
              </a:solidFill>
              <a:effectLst/>
              <a:latin typeface="+mn-lt"/>
              <a:ea typeface="+mn-ea"/>
              <a:cs typeface="+mn-cs"/>
            </a:rPr>
            <a:t>ﾎﾟｲﾝﾄ</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ﾎﾟｲﾝﾄ低い水準となっている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これは取得価格が不明な昭和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年整備の道路について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取得価格</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円･減価償却累計額</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円としていること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事業用資産と比べ道路などのインフラ資産については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積極的な更新･長寿命化事業に取り組んできたためである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今後も計画的な長寿命化事業に取り組んでいく</a:t>
          </a:r>
          <a:r>
            <a:rPr kumimoji="1" lang="en-US" altLang="ja-JP" sz="1100">
              <a:solidFill>
                <a:schemeClr val="dk1"/>
              </a:solidFill>
              <a:effectLst/>
              <a:latin typeface="+mn-lt"/>
              <a:ea typeface="+mn-ea"/>
              <a:cs typeface="+mn-cs"/>
            </a:rPr>
            <a:t>｡</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保育所については、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施設あったが平成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年度に閉所したことにより、減価償却率、一人当たり面積が</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学校施設については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小学校及び中学校が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校ずつあり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年度新総合教育エリア整備事業により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中学校を新たに建設したため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有形固定資産減価償却率が類似団体平均よりも低い水準にある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今後も小学校を含め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計画的な予防保全による長寿命化を図っていく</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公営住宅については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全戸数のうち約</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％が昭和</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年から昭和</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年に建設されていることから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有形固定資産減価償却率が類似団体平均より高い水準にある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個別施設計画等により老朽化の著しい住宅については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退去後順次解体を進め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公営住宅全体の戸数を減らしていく方針である</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公民館については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有形固定資産減価償却率が類似団体平均と比較し</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ﾎﾟｲﾝﾄ高くなっている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これは町の北部･中央･南部にそれぞれ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館ずつ保有しているが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いずれも建設から一定年数を経過したためである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北部にある公民館は令和元年に新規建設したが、旧公民館の解体については未実施のため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有形固定資産減価償却率は高い水準のままとなっている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旧公民館については、</a:t>
          </a:r>
          <a:r>
            <a:rPr kumimoji="1" lang="ja-JP" altLang="ja-JP" sz="1100" b="0" i="0" baseline="0">
              <a:solidFill>
                <a:schemeClr val="dk1"/>
              </a:solidFill>
              <a:effectLst/>
              <a:latin typeface="+mn-lt"/>
              <a:ea typeface="+mn-ea"/>
              <a:cs typeface="+mn-cs"/>
            </a:rPr>
            <a:t>小坂町公共施設等総合管理計画に基づき今後除却する予定であり、</a:t>
          </a:r>
          <a:r>
            <a:rPr kumimoji="1" lang="ja-JP" altLang="ja-JP" sz="1100">
              <a:solidFill>
                <a:schemeClr val="dk1"/>
              </a:solidFill>
              <a:effectLst/>
              <a:latin typeface="+mn-lt"/>
              <a:ea typeface="+mn-ea"/>
              <a:cs typeface="+mn-cs"/>
            </a:rPr>
            <a:t>その他の施設については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長寿命化による計画的な老朽化対策に取り組んでいく。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60D56A-AE15-4F77-830C-AD2E908CDB3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9F073C7-9557-4ECD-88F2-F2712AA7CB8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5B04881-C837-4294-AE06-779404AF473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BCF614-147F-4932-9B8A-B3A370DBC97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71A329-E8B7-4D65-8794-4178DC8140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0D8752A-6823-42A3-BE0E-ACE02E8B9CF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EC8F2C0-AB1D-41D6-AC32-66DF3A982D0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150061-1E37-4DD5-9143-F3EADBEADCA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E45938-D014-4EF5-9B67-8D6A9C54DAF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A737AA-9F4E-422A-83AF-8CA637CB662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4,756
201.70
5,377,033
5,244,339
107,969
2,996,484
4,333,373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0782413-E6B3-45AF-8F98-1E96CD0ECD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B8175D-3348-4BAB-BCC6-236EA573B5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CC7EB8B-D8E3-464C-958E-6CB8AEE33A2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0A1153-FC49-40FF-B865-847B5B4D21F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8E363C8-48F5-4888-9242-39C8DB97C1B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2513F2C-E1B9-4EFB-A123-E650F7E38AC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2DD2A5-2198-4C65-9AAD-902B23F3FA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E592EF9-7EB4-48CD-81ED-0DFB0D0DF8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9DA9FD6-E257-4D79-B421-B6E34C252FA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DA75A3-6447-4C45-9098-868E2C862B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DD4B9DD-191B-4A6D-ABE8-E01ED51FC0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47E301E-CD05-4E43-A1F5-DF55D6EF174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902C102-0EC8-45F2-93DF-381CA6D16DB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7E1BA0A-CBE2-4029-A9FD-A71C11A8680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7BD6E67-CBFB-46E2-A918-D144931135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FBD319B-06ED-4BC6-94DF-91F772BA19B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571F02B-139E-4C98-9745-63BAD0B0FBC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2B2B2AC-918D-4231-BF97-E823C4E85C0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D248B58-B1CC-4378-8293-C66CC8CA4CC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5B7DCC3-C952-4341-906D-220174EA59C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30EB136-52DF-41AE-BAA2-B01ABE358A3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36E8E7D-A3EF-4C79-BE6F-2A964A70866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40BD63F-ED77-4F34-8238-273F0B4C30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F658BE1-4CA8-4167-B855-AC659E07AF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3A4270E-798B-4AF0-BEC9-90258ED44AD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001934-040D-4A8F-AF63-5FD8FAD1FEE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2781218-152E-414C-972F-12E4E9CE38B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D42663A-FC16-4CE4-BCA5-D47C31F39D9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308E526-E072-4A18-89EB-DAD096CCC89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5075EAD-2F54-40C3-BBE5-8D93811056D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875A831-DE1A-4C3A-9F1C-EA8643B70D5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02DEDBB-586E-4579-8DB8-95E36D92114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FC087DC-D76F-480F-B076-4550A5E0A39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791487F-5F62-4E16-A035-3F5A26A74EF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637CF02-1C51-4B94-8C99-C91885216DD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CB5F795-D1D9-4B39-A3A1-0F4C250AEEE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6C5F307-F7E3-462D-9879-0EFBB91EE10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E8C78E9-955C-4AD0-AFA1-27FD5909206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1E1B22C-7663-4253-834A-7D0D947DAB9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CC71EE1-384D-4BDB-8059-F597A0A6B3A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DA9C93B-A756-42F4-A142-DC25ECCF0DB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8025494-F79F-4E7A-8459-C0953FDD561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A4C2E2E-6DC6-44EF-BC14-19ECDCEA651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9FF0A45-F61C-43AC-AEB2-A1D94EC3E52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4A6BF73-2845-40B0-8212-863D6784251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DD0E46F-972E-4948-9C71-B9B48F9938C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E8AF28CF-E467-4D93-BF30-B88F28A52B6C}"/>
            </a:ext>
          </a:extLst>
        </xdr:cNvPr>
        <xdr:cNvCxnSpPr/>
      </xdr:nvCxnSpPr>
      <xdr:spPr>
        <a:xfrm flipV="1">
          <a:off x="4634865" y="585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80953093-8151-4E1E-AFF2-6BF1F109D533}"/>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8A0D63F7-1B86-4D71-AD5D-9ABA092DED38}"/>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21E36A88-459F-46D7-8E5F-404BF5553D1D}"/>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820D9340-3F7B-478E-BDE1-724348DF4F9C}"/>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64605</xdr:rowOff>
    </xdr:from>
    <xdr:ext cx="405111" cy="259045"/>
    <xdr:sp macro="" textlink="">
      <xdr:nvSpPr>
        <xdr:cNvPr id="63" name="【図書館】&#10;有形固定資産減価償却率平均値テキスト">
          <a:extLst>
            <a:ext uri="{FF2B5EF4-FFF2-40B4-BE49-F238E27FC236}">
              <a16:creationId xmlns:a16="http://schemas.microsoft.com/office/drawing/2014/main" id="{F2766EB3-EFC3-4D5D-8700-E1C829E894BB}"/>
            </a:ext>
          </a:extLst>
        </xdr:cNvPr>
        <xdr:cNvSpPr txBox="1"/>
      </xdr:nvSpPr>
      <xdr:spPr>
        <a:xfrm>
          <a:off x="4673600" y="623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64" name="フローチャート: 判断 63">
          <a:extLst>
            <a:ext uri="{FF2B5EF4-FFF2-40B4-BE49-F238E27FC236}">
              <a16:creationId xmlns:a16="http://schemas.microsoft.com/office/drawing/2014/main" id="{2BF9628E-FBB6-40DA-B021-7A5417A96AF8}"/>
            </a:ext>
          </a:extLst>
        </xdr:cNvPr>
        <xdr:cNvSpPr/>
      </xdr:nvSpPr>
      <xdr:spPr>
        <a:xfrm>
          <a:off x="4584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5806</xdr:rowOff>
    </xdr:from>
    <xdr:to>
      <xdr:col>20</xdr:col>
      <xdr:colOff>38100</xdr:colOff>
      <xdr:row>36</xdr:row>
      <xdr:rowOff>107406</xdr:rowOff>
    </xdr:to>
    <xdr:sp macro="" textlink="">
      <xdr:nvSpPr>
        <xdr:cNvPr id="65" name="フローチャート: 判断 64">
          <a:extLst>
            <a:ext uri="{FF2B5EF4-FFF2-40B4-BE49-F238E27FC236}">
              <a16:creationId xmlns:a16="http://schemas.microsoft.com/office/drawing/2014/main" id="{7111227E-53D5-4D6E-BC56-D2DDFF869F3F}"/>
            </a:ext>
          </a:extLst>
        </xdr:cNvPr>
        <xdr:cNvSpPr/>
      </xdr:nvSpPr>
      <xdr:spPr>
        <a:xfrm>
          <a:off x="37465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911B533F-4EE9-4B47-BA5B-AECB96C03413}"/>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270A9EC7-EBC0-48E5-B496-8F340994FE6D}"/>
            </a:ext>
          </a:extLst>
        </xdr:cNvPr>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6D8528A9-FFEA-4B07-83D0-A01F59CE9CC9}"/>
            </a:ext>
          </a:extLst>
        </xdr:cNvPr>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C4A1BE9-06F9-452B-AE85-1863BA4A62B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81C4DFF-8DF1-4A14-BFAD-E4830C18232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A21B6C5-79B1-4DCA-9CB7-E8E87376638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A2226E0-4A2A-4ABB-8CB1-F9B7ABFB29C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252CE8F-C30E-4E71-9838-D8800125E6D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7438</xdr:rowOff>
    </xdr:from>
    <xdr:to>
      <xdr:col>24</xdr:col>
      <xdr:colOff>114300</xdr:colOff>
      <xdr:row>41</xdr:row>
      <xdr:rowOff>109038</xdr:rowOff>
    </xdr:to>
    <xdr:sp macro="" textlink="">
      <xdr:nvSpPr>
        <xdr:cNvPr id="74" name="楕円 73">
          <a:extLst>
            <a:ext uri="{FF2B5EF4-FFF2-40B4-BE49-F238E27FC236}">
              <a16:creationId xmlns:a16="http://schemas.microsoft.com/office/drawing/2014/main" id="{2B9D556D-4C63-43AF-A5A9-FA5682D98715}"/>
            </a:ext>
          </a:extLst>
        </xdr:cNvPr>
        <xdr:cNvSpPr/>
      </xdr:nvSpPr>
      <xdr:spPr>
        <a:xfrm>
          <a:off x="45847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93815</xdr:rowOff>
    </xdr:from>
    <xdr:ext cx="405111" cy="259045"/>
    <xdr:sp macro="" textlink="">
      <xdr:nvSpPr>
        <xdr:cNvPr id="75" name="【図書館】&#10;有形固定資産減価償却率該当値テキスト">
          <a:extLst>
            <a:ext uri="{FF2B5EF4-FFF2-40B4-BE49-F238E27FC236}">
              <a16:creationId xmlns:a16="http://schemas.microsoft.com/office/drawing/2014/main" id="{5F328BB2-9DD9-470F-879B-6841B87A621E}"/>
            </a:ext>
          </a:extLst>
        </xdr:cNvPr>
        <xdr:cNvSpPr txBox="1"/>
      </xdr:nvSpPr>
      <xdr:spPr>
        <a:xfrm>
          <a:off x="4673600" y="695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169091</xdr:rowOff>
    </xdr:from>
    <xdr:to>
      <xdr:col>20</xdr:col>
      <xdr:colOff>38100</xdr:colOff>
      <xdr:row>41</xdr:row>
      <xdr:rowOff>99241</xdr:rowOff>
    </xdr:to>
    <xdr:sp macro="" textlink="">
      <xdr:nvSpPr>
        <xdr:cNvPr id="76" name="楕円 75">
          <a:extLst>
            <a:ext uri="{FF2B5EF4-FFF2-40B4-BE49-F238E27FC236}">
              <a16:creationId xmlns:a16="http://schemas.microsoft.com/office/drawing/2014/main" id="{255605AF-F7E8-4386-91CF-772857DE5FB5}"/>
            </a:ext>
          </a:extLst>
        </xdr:cNvPr>
        <xdr:cNvSpPr/>
      </xdr:nvSpPr>
      <xdr:spPr>
        <a:xfrm>
          <a:off x="3746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48441</xdr:rowOff>
    </xdr:from>
    <xdr:to>
      <xdr:col>24</xdr:col>
      <xdr:colOff>63500</xdr:colOff>
      <xdr:row>41</xdr:row>
      <xdr:rowOff>58238</xdr:rowOff>
    </xdr:to>
    <xdr:cxnSp macro="">
      <xdr:nvCxnSpPr>
        <xdr:cNvPr id="77" name="直線コネクタ 76">
          <a:extLst>
            <a:ext uri="{FF2B5EF4-FFF2-40B4-BE49-F238E27FC236}">
              <a16:creationId xmlns:a16="http://schemas.microsoft.com/office/drawing/2014/main" id="{9E674239-A06E-4CBF-84DE-9DB107313449}"/>
            </a:ext>
          </a:extLst>
        </xdr:cNvPr>
        <xdr:cNvCxnSpPr/>
      </xdr:nvCxnSpPr>
      <xdr:spPr>
        <a:xfrm>
          <a:off x="3797300" y="707789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23767</xdr:rowOff>
    </xdr:from>
    <xdr:to>
      <xdr:col>15</xdr:col>
      <xdr:colOff>101600</xdr:colOff>
      <xdr:row>41</xdr:row>
      <xdr:rowOff>125367</xdr:rowOff>
    </xdr:to>
    <xdr:sp macro="" textlink="">
      <xdr:nvSpPr>
        <xdr:cNvPr id="78" name="楕円 77">
          <a:extLst>
            <a:ext uri="{FF2B5EF4-FFF2-40B4-BE49-F238E27FC236}">
              <a16:creationId xmlns:a16="http://schemas.microsoft.com/office/drawing/2014/main" id="{2CF2D97E-B946-4992-966C-DDC080D31E15}"/>
            </a:ext>
          </a:extLst>
        </xdr:cNvPr>
        <xdr:cNvSpPr/>
      </xdr:nvSpPr>
      <xdr:spPr>
        <a:xfrm>
          <a:off x="2857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48441</xdr:rowOff>
    </xdr:from>
    <xdr:to>
      <xdr:col>19</xdr:col>
      <xdr:colOff>177800</xdr:colOff>
      <xdr:row>41</xdr:row>
      <xdr:rowOff>74567</xdr:rowOff>
    </xdr:to>
    <xdr:cxnSp macro="">
      <xdr:nvCxnSpPr>
        <xdr:cNvPr id="79" name="直線コネクタ 78">
          <a:extLst>
            <a:ext uri="{FF2B5EF4-FFF2-40B4-BE49-F238E27FC236}">
              <a16:creationId xmlns:a16="http://schemas.microsoft.com/office/drawing/2014/main" id="{9CB783B4-23D3-43C4-B328-31B78ECB8147}"/>
            </a:ext>
          </a:extLst>
        </xdr:cNvPr>
        <xdr:cNvCxnSpPr/>
      </xdr:nvCxnSpPr>
      <xdr:spPr>
        <a:xfrm flipV="1">
          <a:off x="2908300" y="70778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13970</xdr:rowOff>
    </xdr:from>
    <xdr:to>
      <xdr:col>10</xdr:col>
      <xdr:colOff>165100</xdr:colOff>
      <xdr:row>41</xdr:row>
      <xdr:rowOff>115570</xdr:rowOff>
    </xdr:to>
    <xdr:sp macro="" textlink="">
      <xdr:nvSpPr>
        <xdr:cNvPr id="80" name="楕円 79">
          <a:extLst>
            <a:ext uri="{FF2B5EF4-FFF2-40B4-BE49-F238E27FC236}">
              <a16:creationId xmlns:a16="http://schemas.microsoft.com/office/drawing/2014/main" id="{257AD7DE-9F6B-4444-96DB-7841ACDC369C}"/>
            </a:ext>
          </a:extLst>
        </xdr:cNvPr>
        <xdr:cNvSpPr/>
      </xdr:nvSpPr>
      <xdr:spPr>
        <a:xfrm>
          <a:off x="1968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64770</xdr:rowOff>
    </xdr:from>
    <xdr:to>
      <xdr:col>15</xdr:col>
      <xdr:colOff>50800</xdr:colOff>
      <xdr:row>41</xdr:row>
      <xdr:rowOff>74567</xdr:rowOff>
    </xdr:to>
    <xdr:cxnSp macro="">
      <xdr:nvCxnSpPr>
        <xdr:cNvPr id="81" name="直線コネクタ 80">
          <a:extLst>
            <a:ext uri="{FF2B5EF4-FFF2-40B4-BE49-F238E27FC236}">
              <a16:creationId xmlns:a16="http://schemas.microsoft.com/office/drawing/2014/main" id="{C616451D-2C56-4B1E-948D-70D9C13814EC}"/>
            </a:ext>
          </a:extLst>
        </xdr:cNvPr>
        <xdr:cNvCxnSpPr/>
      </xdr:nvCxnSpPr>
      <xdr:spPr>
        <a:xfrm>
          <a:off x="2019300" y="709422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907</xdr:rowOff>
    </xdr:from>
    <xdr:to>
      <xdr:col>6</xdr:col>
      <xdr:colOff>38100</xdr:colOff>
      <xdr:row>41</xdr:row>
      <xdr:rowOff>102507</xdr:rowOff>
    </xdr:to>
    <xdr:sp macro="" textlink="">
      <xdr:nvSpPr>
        <xdr:cNvPr id="82" name="楕円 81">
          <a:extLst>
            <a:ext uri="{FF2B5EF4-FFF2-40B4-BE49-F238E27FC236}">
              <a16:creationId xmlns:a16="http://schemas.microsoft.com/office/drawing/2014/main" id="{208C1535-BCF8-4D5B-87D8-45F138427A2A}"/>
            </a:ext>
          </a:extLst>
        </xdr:cNvPr>
        <xdr:cNvSpPr/>
      </xdr:nvSpPr>
      <xdr:spPr>
        <a:xfrm>
          <a:off x="1079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51707</xdr:rowOff>
    </xdr:from>
    <xdr:to>
      <xdr:col>10</xdr:col>
      <xdr:colOff>114300</xdr:colOff>
      <xdr:row>41</xdr:row>
      <xdr:rowOff>64770</xdr:rowOff>
    </xdr:to>
    <xdr:cxnSp macro="">
      <xdr:nvCxnSpPr>
        <xdr:cNvPr id="83" name="直線コネクタ 82">
          <a:extLst>
            <a:ext uri="{FF2B5EF4-FFF2-40B4-BE49-F238E27FC236}">
              <a16:creationId xmlns:a16="http://schemas.microsoft.com/office/drawing/2014/main" id="{D3A63904-8D3D-480F-8E2C-D5882D5F8C4D}"/>
            </a:ext>
          </a:extLst>
        </xdr:cNvPr>
        <xdr:cNvCxnSpPr/>
      </xdr:nvCxnSpPr>
      <xdr:spPr>
        <a:xfrm>
          <a:off x="1130300" y="70811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123933</xdr:rowOff>
    </xdr:from>
    <xdr:ext cx="405111" cy="259045"/>
    <xdr:sp macro="" textlink="">
      <xdr:nvSpPr>
        <xdr:cNvPr id="84" name="n_1aveValue【図書館】&#10;有形固定資産減価償却率">
          <a:extLst>
            <a:ext uri="{FF2B5EF4-FFF2-40B4-BE49-F238E27FC236}">
              <a16:creationId xmlns:a16="http://schemas.microsoft.com/office/drawing/2014/main" id="{C0A8AF98-3C5C-4BC4-9D28-6DCF597F5251}"/>
            </a:ext>
          </a:extLst>
        </xdr:cNvPr>
        <xdr:cNvSpPr txBox="1"/>
      </xdr:nvSpPr>
      <xdr:spPr>
        <a:xfrm>
          <a:off x="35820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A2EF5FDE-BB29-454B-81C6-BAD92D553EA4}"/>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a:extLst>
            <a:ext uri="{FF2B5EF4-FFF2-40B4-BE49-F238E27FC236}">
              <a16:creationId xmlns:a16="http://schemas.microsoft.com/office/drawing/2014/main" id="{C1E3657C-71EE-4647-9104-A586E7DE74D5}"/>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BE9A67C9-71EA-4D35-940A-C0B3372099A4}"/>
            </a:ext>
          </a:extLst>
        </xdr:cNvPr>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90368</xdr:rowOff>
    </xdr:from>
    <xdr:ext cx="405111" cy="259045"/>
    <xdr:sp macro="" textlink="">
      <xdr:nvSpPr>
        <xdr:cNvPr id="88" name="n_1mainValue【図書館】&#10;有形固定資産減価償却率">
          <a:extLst>
            <a:ext uri="{FF2B5EF4-FFF2-40B4-BE49-F238E27FC236}">
              <a16:creationId xmlns:a16="http://schemas.microsoft.com/office/drawing/2014/main" id="{10DE2448-4457-4C46-9D21-8A4580ECFA59}"/>
            </a:ext>
          </a:extLst>
        </xdr:cNvPr>
        <xdr:cNvSpPr txBox="1"/>
      </xdr:nvSpPr>
      <xdr:spPr>
        <a:xfrm>
          <a:off x="3582044" y="711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116494</xdr:rowOff>
    </xdr:from>
    <xdr:ext cx="405111" cy="259045"/>
    <xdr:sp macro="" textlink="">
      <xdr:nvSpPr>
        <xdr:cNvPr id="89" name="n_2mainValue【図書館】&#10;有形固定資産減価償却率">
          <a:extLst>
            <a:ext uri="{FF2B5EF4-FFF2-40B4-BE49-F238E27FC236}">
              <a16:creationId xmlns:a16="http://schemas.microsoft.com/office/drawing/2014/main" id="{283CB5CF-2B8E-40EB-8383-3E4BB2E7A0F3}"/>
            </a:ext>
          </a:extLst>
        </xdr:cNvPr>
        <xdr:cNvSpPr txBox="1"/>
      </xdr:nvSpPr>
      <xdr:spPr>
        <a:xfrm>
          <a:off x="2705744" y="714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106697</xdr:rowOff>
    </xdr:from>
    <xdr:ext cx="405111" cy="259045"/>
    <xdr:sp macro="" textlink="">
      <xdr:nvSpPr>
        <xdr:cNvPr id="90" name="n_3mainValue【図書館】&#10;有形固定資産減価償却率">
          <a:extLst>
            <a:ext uri="{FF2B5EF4-FFF2-40B4-BE49-F238E27FC236}">
              <a16:creationId xmlns:a16="http://schemas.microsoft.com/office/drawing/2014/main" id="{BBCFAB06-B16A-4182-96E0-DA3E2B431AC5}"/>
            </a:ext>
          </a:extLst>
        </xdr:cNvPr>
        <xdr:cNvSpPr txBox="1"/>
      </xdr:nvSpPr>
      <xdr:spPr>
        <a:xfrm>
          <a:off x="1816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93634</xdr:rowOff>
    </xdr:from>
    <xdr:ext cx="405111" cy="259045"/>
    <xdr:sp macro="" textlink="">
      <xdr:nvSpPr>
        <xdr:cNvPr id="91" name="n_4mainValue【図書館】&#10;有形固定資産減価償却率">
          <a:extLst>
            <a:ext uri="{FF2B5EF4-FFF2-40B4-BE49-F238E27FC236}">
              <a16:creationId xmlns:a16="http://schemas.microsoft.com/office/drawing/2014/main" id="{76795DFB-844E-4882-B337-5AB641649822}"/>
            </a:ext>
          </a:extLst>
        </xdr:cNvPr>
        <xdr:cNvSpPr txBox="1"/>
      </xdr:nvSpPr>
      <xdr:spPr>
        <a:xfrm>
          <a:off x="9277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53D02F9-9740-4DEE-9106-1EB73CD4F2C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826A145-427C-49A7-A714-57C473B0C1E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59BB764-887E-4B44-9A73-B83E1C190BC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CE45F80-6621-42B0-BE38-8CA85BF98D5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D2F754F-D6E7-4569-B2C2-04E6077F922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2E717F9-BBAC-4AC5-B0C6-ACB1442FE80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4583581-F69C-4815-AA76-B208C1F3E0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BA4E6AF-26E9-4612-B692-2DC29CE53ED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BA34DF1-643A-47B8-852C-03770E3D2F0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7C10061-8DFF-4938-B572-4FC19D6E5A6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138F8C6-334A-40B3-B446-4F8C887B3B5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6D981B8-8ADD-43E5-87BD-B576C83DC66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2B6EE3A-4EBF-4CFC-A039-815E464F2ED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F1191F4-DA9C-4833-BC1E-5647ACAB6B7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11EEDE7-0405-4154-8CA4-911EE40D2A6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4E51087B-C2ED-4D34-82E6-C7630BEC63F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C15B677-A16B-4D16-8619-BA40620EB4F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1A996BBC-7C02-4BB2-9B4E-2F289EFE7F9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E258789-5619-40F5-A67E-C159E15BAFE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21DF31-137A-42DA-8643-128CF44DE0A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CFC7646-C7D4-42F1-8C84-6BF00824D15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D70FF8F-226C-414F-BCAC-C4549366504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C1AF073-D9AD-42F6-9482-03CA2E36086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id="{A7A3AEE1-BB86-4676-9490-B13A095261C6}"/>
            </a:ext>
          </a:extLst>
        </xdr:cNvPr>
        <xdr:cNvCxnSpPr/>
      </xdr:nvCxnSpPr>
      <xdr:spPr>
        <a:xfrm flipV="1">
          <a:off x="10476865" y="581406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id="{B3E13CB9-C868-4995-B2B7-02EC51EDF4B2}"/>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id="{E7B486A5-969C-43D1-9D01-3FB190C866BF}"/>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8" name="【図書館】&#10;一人当たり面積最大値テキスト">
          <a:extLst>
            <a:ext uri="{FF2B5EF4-FFF2-40B4-BE49-F238E27FC236}">
              <a16:creationId xmlns:a16="http://schemas.microsoft.com/office/drawing/2014/main" id="{7E5B3324-66C9-4129-A4A1-E4CF468659AA}"/>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9" name="直線コネクタ 118">
          <a:extLst>
            <a:ext uri="{FF2B5EF4-FFF2-40B4-BE49-F238E27FC236}">
              <a16:creationId xmlns:a16="http://schemas.microsoft.com/office/drawing/2014/main" id="{B07438DC-7F7D-44A5-A29A-D733148E0777}"/>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101617</xdr:rowOff>
    </xdr:from>
    <xdr:ext cx="469744" cy="259045"/>
    <xdr:sp macro="" textlink="">
      <xdr:nvSpPr>
        <xdr:cNvPr id="120" name="【図書館】&#10;一人当たり面積平均値テキスト">
          <a:extLst>
            <a:ext uri="{FF2B5EF4-FFF2-40B4-BE49-F238E27FC236}">
              <a16:creationId xmlns:a16="http://schemas.microsoft.com/office/drawing/2014/main" id="{77AC1311-C654-4955-98B7-04C4FF3FD785}"/>
            </a:ext>
          </a:extLst>
        </xdr:cNvPr>
        <xdr:cNvSpPr txBox="1"/>
      </xdr:nvSpPr>
      <xdr:spPr>
        <a:xfrm>
          <a:off x="10515600" y="6273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78740</xdr:rowOff>
    </xdr:from>
    <xdr:to>
      <xdr:col>55</xdr:col>
      <xdr:colOff>50800</xdr:colOff>
      <xdr:row>38</xdr:row>
      <xdr:rowOff>8890</xdr:rowOff>
    </xdr:to>
    <xdr:sp macro="" textlink="">
      <xdr:nvSpPr>
        <xdr:cNvPr id="121" name="フローチャート: 判断 120">
          <a:extLst>
            <a:ext uri="{FF2B5EF4-FFF2-40B4-BE49-F238E27FC236}">
              <a16:creationId xmlns:a16="http://schemas.microsoft.com/office/drawing/2014/main" id="{3DE93341-677A-4AE0-932A-ECCCB9CAA6C4}"/>
            </a:ext>
          </a:extLst>
        </xdr:cNvPr>
        <xdr:cNvSpPr/>
      </xdr:nvSpPr>
      <xdr:spPr>
        <a:xfrm>
          <a:off x="10426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139700</xdr:rowOff>
    </xdr:from>
    <xdr:to>
      <xdr:col>50</xdr:col>
      <xdr:colOff>165100</xdr:colOff>
      <xdr:row>38</xdr:row>
      <xdr:rowOff>69850</xdr:rowOff>
    </xdr:to>
    <xdr:sp macro="" textlink="">
      <xdr:nvSpPr>
        <xdr:cNvPr id="122" name="フローチャート: 判断 121">
          <a:extLst>
            <a:ext uri="{FF2B5EF4-FFF2-40B4-BE49-F238E27FC236}">
              <a16:creationId xmlns:a16="http://schemas.microsoft.com/office/drawing/2014/main" id="{FC9DA881-EECC-4530-A6AC-1C3CF353ED57}"/>
            </a:ext>
          </a:extLst>
        </xdr:cNvPr>
        <xdr:cNvSpPr/>
      </xdr:nvSpPr>
      <xdr:spPr>
        <a:xfrm>
          <a:off x="9588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a:extLst>
            <a:ext uri="{FF2B5EF4-FFF2-40B4-BE49-F238E27FC236}">
              <a16:creationId xmlns:a16="http://schemas.microsoft.com/office/drawing/2014/main" id="{273AFDCA-2CDB-4FEA-9E9B-5384BBBA4264}"/>
            </a:ext>
          </a:extLst>
        </xdr:cNvPr>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71120</xdr:rowOff>
    </xdr:from>
    <xdr:to>
      <xdr:col>41</xdr:col>
      <xdr:colOff>101600</xdr:colOff>
      <xdr:row>40</xdr:row>
      <xdr:rowOff>1270</xdr:rowOff>
    </xdr:to>
    <xdr:sp macro="" textlink="">
      <xdr:nvSpPr>
        <xdr:cNvPr id="124" name="フローチャート: 判断 123">
          <a:extLst>
            <a:ext uri="{FF2B5EF4-FFF2-40B4-BE49-F238E27FC236}">
              <a16:creationId xmlns:a16="http://schemas.microsoft.com/office/drawing/2014/main" id="{334FDBF6-3E2C-4154-A439-72F5EA9D7DAE}"/>
            </a:ext>
          </a:extLst>
        </xdr:cNvPr>
        <xdr:cNvSpPr/>
      </xdr:nvSpPr>
      <xdr:spPr>
        <a:xfrm>
          <a:off x="7810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25" name="フローチャート: 判断 124">
          <a:extLst>
            <a:ext uri="{FF2B5EF4-FFF2-40B4-BE49-F238E27FC236}">
              <a16:creationId xmlns:a16="http://schemas.microsoft.com/office/drawing/2014/main" id="{C4D63009-84AB-4625-81EE-1790A9703E43}"/>
            </a:ext>
          </a:extLst>
        </xdr:cNvPr>
        <xdr:cNvSpPr/>
      </xdr:nvSpPr>
      <xdr:spPr>
        <a:xfrm>
          <a:off x="6921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B9B0BB9-06EA-4FA5-A40A-37552C7CD30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BE32109-E235-45D4-90B4-7C362F69BDE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8311C6C-4273-4864-BD8B-920924E45D3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A5648AC-EC46-41C2-B1EC-5932FD68ABD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C1CFF96-D0C6-4879-9B80-8CE4E2C146E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132080</xdr:rowOff>
    </xdr:from>
    <xdr:to>
      <xdr:col>55</xdr:col>
      <xdr:colOff>50800</xdr:colOff>
      <xdr:row>38</xdr:row>
      <xdr:rowOff>62230</xdr:rowOff>
    </xdr:to>
    <xdr:sp macro="" textlink="">
      <xdr:nvSpPr>
        <xdr:cNvPr id="131" name="楕円 130">
          <a:extLst>
            <a:ext uri="{FF2B5EF4-FFF2-40B4-BE49-F238E27FC236}">
              <a16:creationId xmlns:a16="http://schemas.microsoft.com/office/drawing/2014/main" id="{129A4F70-4CD2-4B5F-8FFE-BB4CD6FCF620}"/>
            </a:ext>
          </a:extLst>
        </xdr:cNvPr>
        <xdr:cNvSpPr/>
      </xdr:nvSpPr>
      <xdr:spPr>
        <a:xfrm>
          <a:off x="10426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110507</xdr:rowOff>
    </xdr:from>
    <xdr:ext cx="469744" cy="259045"/>
    <xdr:sp macro="" textlink="">
      <xdr:nvSpPr>
        <xdr:cNvPr id="132" name="【図書館】&#10;一人当たり面積該当値テキスト">
          <a:extLst>
            <a:ext uri="{FF2B5EF4-FFF2-40B4-BE49-F238E27FC236}">
              <a16:creationId xmlns:a16="http://schemas.microsoft.com/office/drawing/2014/main" id="{D912A7E0-8E0A-47E0-8F37-461140123F5F}"/>
            </a:ext>
          </a:extLst>
        </xdr:cNvPr>
        <xdr:cNvSpPr txBox="1"/>
      </xdr:nvSpPr>
      <xdr:spPr>
        <a:xfrm>
          <a:off x="10515600"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143510</xdr:rowOff>
    </xdr:from>
    <xdr:to>
      <xdr:col>50</xdr:col>
      <xdr:colOff>165100</xdr:colOff>
      <xdr:row>38</xdr:row>
      <xdr:rowOff>73660</xdr:rowOff>
    </xdr:to>
    <xdr:sp macro="" textlink="">
      <xdr:nvSpPr>
        <xdr:cNvPr id="133" name="楕円 132">
          <a:extLst>
            <a:ext uri="{FF2B5EF4-FFF2-40B4-BE49-F238E27FC236}">
              <a16:creationId xmlns:a16="http://schemas.microsoft.com/office/drawing/2014/main" id="{143A4546-BD96-4315-8B45-9D742B799C18}"/>
            </a:ext>
          </a:extLst>
        </xdr:cNvPr>
        <xdr:cNvSpPr/>
      </xdr:nvSpPr>
      <xdr:spPr>
        <a:xfrm>
          <a:off x="9588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xdr:rowOff>
    </xdr:from>
    <xdr:to>
      <xdr:col>55</xdr:col>
      <xdr:colOff>0</xdr:colOff>
      <xdr:row>38</xdr:row>
      <xdr:rowOff>22860</xdr:rowOff>
    </xdr:to>
    <xdr:cxnSp macro="">
      <xdr:nvCxnSpPr>
        <xdr:cNvPr id="134" name="直線コネクタ 133">
          <a:extLst>
            <a:ext uri="{FF2B5EF4-FFF2-40B4-BE49-F238E27FC236}">
              <a16:creationId xmlns:a16="http://schemas.microsoft.com/office/drawing/2014/main" id="{F16C7D08-EB17-4663-9780-F513726E8EF5}"/>
            </a:ext>
          </a:extLst>
        </xdr:cNvPr>
        <xdr:cNvCxnSpPr/>
      </xdr:nvCxnSpPr>
      <xdr:spPr>
        <a:xfrm flipV="1">
          <a:off x="9639300" y="65265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35" name="楕円 134">
          <a:extLst>
            <a:ext uri="{FF2B5EF4-FFF2-40B4-BE49-F238E27FC236}">
              <a16:creationId xmlns:a16="http://schemas.microsoft.com/office/drawing/2014/main" id="{FFFAB645-2687-427F-A8F8-77B3110C44C6}"/>
            </a:ext>
          </a:extLst>
        </xdr:cNvPr>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22860</xdr:rowOff>
    </xdr:from>
    <xdr:to>
      <xdr:col>50</xdr:col>
      <xdr:colOff>114300</xdr:colOff>
      <xdr:row>38</xdr:row>
      <xdr:rowOff>38100</xdr:rowOff>
    </xdr:to>
    <xdr:cxnSp macro="">
      <xdr:nvCxnSpPr>
        <xdr:cNvPr id="136" name="直線コネクタ 135">
          <a:extLst>
            <a:ext uri="{FF2B5EF4-FFF2-40B4-BE49-F238E27FC236}">
              <a16:creationId xmlns:a16="http://schemas.microsoft.com/office/drawing/2014/main" id="{71CD57EB-EFEC-4C61-ABA6-616B79711947}"/>
            </a:ext>
          </a:extLst>
        </xdr:cNvPr>
        <xdr:cNvCxnSpPr/>
      </xdr:nvCxnSpPr>
      <xdr:spPr>
        <a:xfrm flipV="1">
          <a:off x="8750300" y="6537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xdr:rowOff>
    </xdr:from>
    <xdr:to>
      <xdr:col>41</xdr:col>
      <xdr:colOff>101600</xdr:colOff>
      <xdr:row>38</xdr:row>
      <xdr:rowOff>107950</xdr:rowOff>
    </xdr:to>
    <xdr:sp macro="" textlink="">
      <xdr:nvSpPr>
        <xdr:cNvPr id="137" name="楕円 136">
          <a:extLst>
            <a:ext uri="{FF2B5EF4-FFF2-40B4-BE49-F238E27FC236}">
              <a16:creationId xmlns:a16="http://schemas.microsoft.com/office/drawing/2014/main" id="{B5B5E215-23D3-4A63-8264-0BAAEC0685B4}"/>
            </a:ext>
          </a:extLst>
        </xdr:cNvPr>
        <xdr:cNvSpPr/>
      </xdr:nvSpPr>
      <xdr:spPr>
        <a:xfrm>
          <a:off x="781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57150</xdr:rowOff>
    </xdr:to>
    <xdr:cxnSp macro="">
      <xdr:nvCxnSpPr>
        <xdr:cNvPr id="138" name="直線コネクタ 137">
          <a:extLst>
            <a:ext uri="{FF2B5EF4-FFF2-40B4-BE49-F238E27FC236}">
              <a16:creationId xmlns:a16="http://schemas.microsoft.com/office/drawing/2014/main" id="{0B0ADDA1-2313-4B6C-8473-763E0C26C20F}"/>
            </a:ext>
          </a:extLst>
        </xdr:cNvPr>
        <xdr:cNvCxnSpPr/>
      </xdr:nvCxnSpPr>
      <xdr:spPr>
        <a:xfrm flipV="1">
          <a:off x="7861300" y="6553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21590</xdr:rowOff>
    </xdr:from>
    <xdr:to>
      <xdr:col>36</xdr:col>
      <xdr:colOff>165100</xdr:colOff>
      <xdr:row>38</xdr:row>
      <xdr:rowOff>123190</xdr:rowOff>
    </xdr:to>
    <xdr:sp macro="" textlink="">
      <xdr:nvSpPr>
        <xdr:cNvPr id="139" name="楕円 138">
          <a:extLst>
            <a:ext uri="{FF2B5EF4-FFF2-40B4-BE49-F238E27FC236}">
              <a16:creationId xmlns:a16="http://schemas.microsoft.com/office/drawing/2014/main" id="{AB0859F9-0E52-4D17-B0A8-4ED2ECCFF513}"/>
            </a:ext>
          </a:extLst>
        </xdr:cNvPr>
        <xdr:cNvSpPr/>
      </xdr:nvSpPr>
      <xdr:spPr>
        <a:xfrm>
          <a:off x="692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57150</xdr:rowOff>
    </xdr:from>
    <xdr:to>
      <xdr:col>41</xdr:col>
      <xdr:colOff>50800</xdr:colOff>
      <xdr:row>38</xdr:row>
      <xdr:rowOff>72390</xdr:rowOff>
    </xdr:to>
    <xdr:cxnSp macro="">
      <xdr:nvCxnSpPr>
        <xdr:cNvPr id="140" name="直線コネクタ 139">
          <a:extLst>
            <a:ext uri="{FF2B5EF4-FFF2-40B4-BE49-F238E27FC236}">
              <a16:creationId xmlns:a16="http://schemas.microsoft.com/office/drawing/2014/main" id="{63C6491B-E9E1-45AB-897A-1BF4E6520504}"/>
            </a:ext>
          </a:extLst>
        </xdr:cNvPr>
        <xdr:cNvCxnSpPr/>
      </xdr:nvCxnSpPr>
      <xdr:spPr>
        <a:xfrm flipV="1">
          <a:off x="6972300" y="65722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86377</xdr:rowOff>
    </xdr:from>
    <xdr:ext cx="469744" cy="259045"/>
    <xdr:sp macro="" textlink="">
      <xdr:nvSpPr>
        <xdr:cNvPr id="141" name="n_1aveValue【図書館】&#10;一人当たり面積">
          <a:extLst>
            <a:ext uri="{FF2B5EF4-FFF2-40B4-BE49-F238E27FC236}">
              <a16:creationId xmlns:a16="http://schemas.microsoft.com/office/drawing/2014/main" id="{D210F880-9648-4C78-B138-D4A01B1CC82A}"/>
            </a:ext>
          </a:extLst>
        </xdr:cNvPr>
        <xdr:cNvSpPr txBox="1"/>
      </xdr:nvSpPr>
      <xdr:spPr>
        <a:xfrm>
          <a:off x="9391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163847</xdr:rowOff>
    </xdr:from>
    <xdr:ext cx="469744" cy="259045"/>
    <xdr:sp macro="" textlink="">
      <xdr:nvSpPr>
        <xdr:cNvPr id="142" name="n_2aveValue【図書館】&#10;一人当たり面積">
          <a:extLst>
            <a:ext uri="{FF2B5EF4-FFF2-40B4-BE49-F238E27FC236}">
              <a16:creationId xmlns:a16="http://schemas.microsoft.com/office/drawing/2014/main" id="{27D7E691-78F5-47FD-940F-1080DDA70324}"/>
            </a:ext>
          </a:extLst>
        </xdr:cNvPr>
        <xdr:cNvSpPr txBox="1"/>
      </xdr:nvSpPr>
      <xdr:spPr>
        <a:xfrm>
          <a:off x="8515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163847</xdr:rowOff>
    </xdr:from>
    <xdr:ext cx="469744" cy="259045"/>
    <xdr:sp macro="" textlink="">
      <xdr:nvSpPr>
        <xdr:cNvPr id="143" name="n_3aveValue【図書館】&#10;一人当たり面積">
          <a:extLst>
            <a:ext uri="{FF2B5EF4-FFF2-40B4-BE49-F238E27FC236}">
              <a16:creationId xmlns:a16="http://schemas.microsoft.com/office/drawing/2014/main" id="{2D3920E4-4844-4FA9-8C74-1ECD271CD484}"/>
            </a:ext>
          </a:extLst>
        </xdr:cNvPr>
        <xdr:cNvSpPr txBox="1"/>
      </xdr:nvSpPr>
      <xdr:spPr>
        <a:xfrm>
          <a:off x="7626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4" name="n_4aveValue【図書館】&#10;一人当たり面積">
          <a:extLst>
            <a:ext uri="{FF2B5EF4-FFF2-40B4-BE49-F238E27FC236}">
              <a16:creationId xmlns:a16="http://schemas.microsoft.com/office/drawing/2014/main" id="{55606B74-F73C-41DD-A4A1-3AD2582D9920}"/>
            </a:ext>
          </a:extLst>
        </xdr:cNvPr>
        <xdr:cNvSpPr txBox="1"/>
      </xdr:nvSpPr>
      <xdr:spPr>
        <a:xfrm>
          <a:off x="6737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64787</xdr:rowOff>
    </xdr:from>
    <xdr:ext cx="469744" cy="259045"/>
    <xdr:sp macro="" textlink="">
      <xdr:nvSpPr>
        <xdr:cNvPr id="145" name="n_1mainValue【図書館】&#10;一人当たり面積">
          <a:extLst>
            <a:ext uri="{FF2B5EF4-FFF2-40B4-BE49-F238E27FC236}">
              <a16:creationId xmlns:a16="http://schemas.microsoft.com/office/drawing/2014/main" id="{6BA20ABC-7724-4B6F-88A9-09C4A1DCDD3E}"/>
            </a:ext>
          </a:extLst>
        </xdr:cNvPr>
        <xdr:cNvSpPr txBox="1"/>
      </xdr:nvSpPr>
      <xdr:spPr>
        <a:xfrm>
          <a:off x="93917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105427</xdr:rowOff>
    </xdr:from>
    <xdr:ext cx="469744" cy="259045"/>
    <xdr:sp macro="" textlink="">
      <xdr:nvSpPr>
        <xdr:cNvPr id="146" name="n_2mainValue【図書館】&#10;一人当たり面積">
          <a:extLst>
            <a:ext uri="{FF2B5EF4-FFF2-40B4-BE49-F238E27FC236}">
              <a16:creationId xmlns:a16="http://schemas.microsoft.com/office/drawing/2014/main" id="{DFB90278-7716-4127-A5C3-80A9F42BACAD}"/>
            </a:ext>
          </a:extLst>
        </xdr:cNvPr>
        <xdr:cNvSpPr txBox="1"/>
      </xdr:nvSpPr>
      <xdr:spPr>
        <a:xfrm>
          <a:off x="8515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124477</xdr:rowOff>
    </xdr:from>
    <xdr:ext cx="469744" cy="259045"/>
    <xdr:sp macro="" textlink="">
      <xdr:nvSpPr>
        <xdr:cNvPr id="147" name="n_3mainValue【図書館】&#10;一人当たり面積">
          <a:extLst>
            <a:ext uri="{FF2B5EF4-FFF2-40B4-BE49-F238E27FC236}">
              <a16:creationId xmlns:a16="http://schemas.microsoft.com/office/drawing/2014/main" id="{95C1C8F7-B6B7-4EE4-BD46-A850246DE076}"/>
            </a:ext>
          </a:extLst>
        </xdr:cNvPr>
        <xdr:cNvSpPr txBox="1"/>
      </xdr:nvSpPr>
      <xdr:spPr>
        <a:xfrm>
          <a:off x="762642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139717</xdr:rowOff>
    </xdr:from>
    <xdr:ext cx="469744" cy="259045"/>
    <xdr:sp macro="" textlink="">
      <xdr:nvSpPr>
        <xdr:cNvPr id="148" name="n_4mainValue【図書館】&#10;一人当たり面積">
          <a:extLst>
            <a:ext uri="{FF2B5EF4-FFF2-40B4-BE49-F238E27FC236}">
              <a16:creationId xmlns:a16="http://schemas.microsoft.com/office/drawing/2014/main" id="{6AEF222E-91EA-4760-9C45-35564E6B6DB7}"/>
            </a:ext>
          </a:extLst>
        </xdr:cNvPr>
        <xdr:cNvSpPr txBox="1"/>
      </xdr:nvSpPr>
      <xdr:spPr>
        <a:xfrm>
          <a:off x="67374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D87BDA8-8D87-4AF5-9247-A12F9BAD33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C09D8BE-49F1-43F2-B10D-139F5C35F3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B6DE931-AC76-44C4-B0EF-8C1029C4D59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E5EA8A7-44E7-462D-92F1-ED11BA3A780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F0F23F6-EE37-43CE-88D2-FF9560C5407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B4D9617-BB57-458E-BC47-4CA275F58F5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8DC4D81-DEAF-41E2-A032-351A3A3C7AE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87A4EF0-AC0C-4BC4-816A-D00AC46AB4F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EAB99D0-1F06-40D8-8A65-55F9500B0F8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DD9A617-66DA-42C5-941B-0251E0EFDD5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F45E754-7476-4AE1-86D4-B83140F2D80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48EF182-4EF5-4837-A8F9-949A873F03C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20C03A1-6B65-4002-B63F-DD233E82F47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DB86ADE-67C6-4552-BD61-5A4302E68D7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2459C26-C761-4405-BBB7-E47C034019C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9F6A3E0-21A6-4DAF-97B5-C4E4CE619E7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1A0CE02-BE3A-49DD-87BD-93AA82F6CA2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8CC3273-B134-4AF7-A5E6-FE4A2B5B8E9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908EB3A-F219-4483-B0DB-B17BEA78D5D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E80441F-6003-406D-815E-5C0CE277464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EB9441E1-FAA7-4F31-B65C-6C227FD5A69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179CBFEF-5DA1-4B91-8411-180F6470E88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FA078A0-F841-40C6-A4C8-D5E2AA74005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77A9D70-DD08-4191-8616-A2C63A625B4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2736E03E-55AB-4654-A624-45D0CB89171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5817EBA4-1593-4C9D-80E8-5FF14F343D11}"/>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7DFFB4FD-E98C-465B-B4BB-EDD1D021A34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D9C4B12B-48F1-4A5B-8767-30D9FFA5174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2F2BC2A-4C48-438E-A7C7-91DE66A99776}"/>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178" name="直線コネクタ 177">
          <a:extLst>
            <a:ext uri="{FF2B5EF4-FFF2-40B4-BE49-F238E27FC236}">
              <a16:creationId xmlns:a16="http://schemas.microsoft.com/office/drawing/2014/main" id="{D677FBD5-6CD8-4702-BBBB-F86BAF017890}"/>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4EE1F70-D206-4F73-8DFD-9C13BF5694CD}"/>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0" name="フローチャート: 判断 179">
          <a:extLst>
            <a:ext uri="{FF2B5EF4-FFF2-40B4-BE49-F238E27FC236}">
              <a16:creationId xmlns:a16="http://schemas.microsoft.com/office/drawing/2014/main" id="{7E115C21-A135-4D54-AFB5-619543087F16}"/>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81" name="フローチャート: 判断 180">
          <a:extLst>
            <a:ext uri="{FF2B5EF4-FFF2-40B4-BE49-F238E27FC236}">
              <a16:creationId xmlns:a16="http://schemas.microsoft.com/office/drawing/2014/main" id="{055FD73C-BFAF-413F-8FFE-31D3ECBADD92}"/>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2" name="フローチャート: 判断 181">
          <a:extLst>
            <a:ext uri="{FF2B5EF4-FFF2-40B4-BE49-F238E27FC236}">
              <a16:creationId xmlns:a16="http://schemas.microsoft.com/office/drawing/2014/main" id="{2457FB9A-A2C6-43EF-B0CE-AC14BAAD38D3}"/>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32476</xdr:rowOff>
    </xdr:from>
    <xdr:to>
      <xdr:col>10</xdr:col>
      <xdr:colOff>165100</xdr:colOff>
      <xdr:row>61</xdr:row>
      <xdr:rowOff>134076</xdr:rowOff>
    </xdr:to>
    <xdr:sp macro="" textlink="">
      <xdr:nvSpPr>
        <xdr:cNvPr id="183" name="フローチャート: 判断 182">
          <a:extLst>
            <a:ext uri="{FF2B5EF4-FFF2-40B4-BE49-F238E27FC236}">
              <a16:creationId xmlns:a16="http://schemas.microsoft.com/office/drawing/2014/main" id="{4E6A3CFA-5B33-4C1F-8EBA-37B08737BB3A}"/>
            </a:ext>
          </a:extLst>
        </xdr:cNvPr>
        <xdr:cNvSpPr/>
      </xdr:nvSpPr>
      <xdr:spPr>
        <a:xfrm>
          <a:off x="1968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138612</xdr:rowOff>
    </xdr:from>
    <xdr:to>
      <xdr:col>6</xdr:col>
      <xdr:colOff>38100</xdr:colOff>
      <xdr:row>61</xdr:row>
      <xdr:rowOff>68762</xdr:rowOff>
    </xdr:to>
    <xdr:sp macro="" textlink="">
      <xdr:nvSpPr>
        <xdr:cNvPr id="184" name="フローチャート: 判断 183">
          <a:extLst>
            <a:ext uri="{FF2B5EF4-FFF2-40B4-BE49-F238E27FC236}">
              <a16:creationId xmlns:a16="http://schemas.microsoft.com/office/drawing/2014/main" id="{6ED469B5-B8B2-4FF8-9D8A-EA45C2D08AD1}"/>
            </a:ext>
          </a:extLst>
        </xdr:cNvPr>
        <xdr:cNvSpPr/>
      </xdr:nvSpPr>
      <xdr:spPr>
        <a:xfrm>
          <a:off x="1079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A16164E-C393-4CE5-94F6-A5F85A71883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7299DDF-1432-44E4-9993-8CC9AD510DD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1912541-FB4A-41AA-970E-8EAEE40D2FA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39FFC1B-46CA-4826-AEF9-9793026B488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5CD401E-6121-4B52-96A8-2427D6A2AE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90" name="楕円 189">
          <a:extLst>
            <a:ext uri="{FF2B5EF4-FFF2-40B4-BE49-F238E27FC236}">
              <a16:creationId xmlns:a16="http://schemas.microsoft.com/office/drawing/2014/main" id="{430682E5-C9BB-44ED-AA39-57045CDFD4D5}"/>
            </a:ext>
          </a:extLst>
        </xdr:cNvPr>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120667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3D1873E4-AE98-4DBE-9F3D-C8016C131103}"/>
            </a:ext>
          </a:extLst>
        </xdr:cNvPr>
        <xdr:cNvSpPr txBox="1"/>
      </xdr:nvSpPr>
      <xdr:spPr>
        <a:xfrm>
          <a:off x="4673600"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60234</xdr:rowOff>
    </xdr:from>
    <xdr:to>
      <xdr:col>20</xdr:col>
      <xdr:colOff>38100</xdr:colOff>
      <xdr:row>60</xdr:row>
      <xdr:rowOff>161834</xdr:rowOff>
    </xdr:to>
    <xdr:sp macro="" textlink="">
      <xdr:nvSpPr>
        <xdr:cNvPr id="192" name="楕円 191">
          <a:extLst>
            <a:ext uri="{FF2B5EF4-FFF2-40B4-BE49-F238E27FC236}">
              <a16:creationId xmlns:a16="http://schemas.microsoft.com/office/drawing/2014/main" id="{685D0BDE-B516-474C-B662-BD7B2CE57DBE}"/>
            </a:ext>
          </a:extLst>
        </xdr:cNvPr>
        <xdr:cNvSpPr/>
      </xdr:nvSpPr>
      <xdr:spPr>
        <a:xfrm>
          <a:off x="3746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111034</xdr:rowOff>
    </xdr:from>
    <xdr:to>
      <xdr:col>24</xdr:col>
      <xdr:colOff>63500</xdr:colOff>
      <xdr:row>60</xdr:row>
      <xdr:rowOff>148590</xdr:rowOff>
    </xdr:to>
    <xdr:cxnSp macro="">
      <xdr:nvCxnSpPr>
        <xdr:cNvPr id="193" name="直線コネクタ 192">
          <a:extLst>
            <a:ext uri="{FF2B5EF4-FFF2-40B4-BE49-F238E27FC236}">
              <a16:creationId xmlns:a16="http://schemas.microsoft.com/office/drawing/2014/main" id="{FCA15A91-9364-4D91-A334-1ABB4822921D}"/>
            </a:ext>
          </a:extLst>
        </xdr:cNvPr>
        <xdr:cNvCxnSpPr/>
      </xdr:nvCxnSpPr>
      <xdr:spPr>
        <a:xfrm>
          <a:off x="3797300" y="1039803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22678</xdr:rowOff>
    </xdr:from>
    <xdr:to>
      <xdr:col>15</xdr:col>
      <xdr:colOff>101600</xdr:colOff>
      <xdr:row>60</xdr:row>
      <xdr:rowOff>124278</xdr:rowOff>
    </xdr:to>
    <xdr:sp macro="" textlink="">
      <xdr:nvSpPr>
        <xdr:cNvPr id="194" name="楕円 193">
          <a:extLst>
            <a:ext uri="{FF2B5EF4-FFF2-40B4-BE49-F238E27FC236}">
              <a16:creationId xmlns:a16="http://schemas.microsoft.com/office/drawing/2014/main" id="{882159B2-E171-42E3-9880-E0245CC376B0}"/>
            </a:ext>
          </a:extLst>
        </xdr:cNvPr>
        <xdr:cNvSpPr/>
      </xdr:nvSpPr>
      <xdr:spPr>
        <a:xfrm>
          <a:off x="2857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111034</xdr:rowOff>
    </xdr:to>
    <xdr:cxnSp macro="">
      <xdr:nvCxnSpPr>
        <xdr:cNvPr id="195" name="直線コネクタ 194">
          <a:extLst>
            <a:ext uri="{FF2B5EF4-FFF2-40B4-BE49-F238E27FC236}">
              <a16:creationId xmlns:a16="http://schemas.microsoft.com/office/drawing/2014/main" id="{CFC9ECBD-C63F-4E18-9824-C6B5ECDC49F8}"/>
            </a:ext>
          </a:extLst>
        </xdr:cNvPr>
        <xdr:cNvCxnSpPr/>
      </xdr:nvCxnSpPr>
      <xdr:spPr>
        <a:xfrm>
          <a:off x="2908300" y="1036047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96" name="楕円 195">
          <a:extLst>
            <a:ext uri="{FF2B5EF4-FFF2-40B4-BE49-F238E27FC236}">
              <a16:creationId xmlns:a16="http://schemas.microsoft.com/office/drawing/2014/main" id="{5A468A37-DD8F-49FA-A070-AFE06C8BB246}"/>
            </a:ext>
          </a:extLst>
        </xdr:cNvPr>
        <xdr:cNvSpPr/>
      </xdr:nvSpPr>
      <xdr:spPr>
        <a:xfrm>
          <a:off x="1968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73478</xdr:rowOff>
    </xdr:from>
    <xdr:to>
      <xdr:col>15</xdr:col>
      <xdr:colOff>50800</xdr:colOff>
      <xdr:row>60</xdr:row>
      <xdr:rowOff>73478</xdr:rowOff>
    </xdr:to>
    <xdr:cxnSp macro="">
      <xdr:nvCxnSpPr>
        <xdr:cNvPr id="197" name="直線コネクタ 196">
          <a:extLst>
            <a:ext uri="{FF2B5EF4-FFF2-40B4-BE49-F238E27FC236}">
              <a16:creationId xmlns:a16="http://schemas.microsoft.com/office/drawing/2014/main" id="{AB757645-8232-46FC-A61C-C1B7ED51287A}"/>
            </a:ext>
          </a:extLst>
        </xdr:cNvPr>
        <xdr:cNvCxnSpPr/>
      </xdr:nvCxnSpPr>
      <xdr:spPr>
        <a:xfrm>
          <a:off x="2019300" y="10360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154940</xdr:rowOff>
    </xdr:from>
    <xdr:to>
      <xdr:col>6</xdr:col>
      <xdr:colOff>38100</xdr:colOff>
      <xdr:row>60</xdr:row>
      <xdr:rowOff>85090</xdr:rowOff>
    </xdr:to>
    <xdr:sp macro="" textlink="">
      <xdr:nvSpPr>
        <xdr:cNvPr id="198" name="楕円 197">
          <a:extLst>
            <a:ext uri="{FF2B5EF4-FFF2-40B4-BE49-F238E27FC236}">
              <a16:creationId xmlns:a16="http://schemas.microsoft.com/office/drawing/2014/main" id="{6289B5C3-1BB9-421A-AEAB-4D9031DCC2BE}"/>
            </a:ext>
          </a:extLst>
        </xdr:cNvPr>
        <xdr:cNvSpPr/>
      </xdr:nvSpPr>
      <xdr:spPr>
        <a:xfrm>
          <a:off x="1079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34290</xdr:rowOff>
    </xdr:from>
    <xdr:to>
      <xdr:col>10</xdr:col>
      <xdr:colOff>114300</xdr:colOff>
      <xdr:row>60</xdr:row>
      <xdr:rowOff>73478</xdr:rowOff>
    </xdr:to>
    <xdr:cxnSp macro="">
      <xdr:nvCxnSpPr>
        <xdr:cNvPr id="199" name="直線コネクタ 198">
          <a:extLst>
            <a:ext uri="{FF2B5EF4-FFF2-40B4-BE49-F238E27FC236}">
              <a16:creationId xmlns:a16="http://schemas.microsoft.com/office/drawing/2014/main" id="{8E31EBD1-719B-4241-B65B-DB19C1257B7D}"/>
            </a:ext>
          </a:extLst>
        </xdr:cNvPr>
        <xdr:cNvCxnSpPr/>
      </xdr:nvCxnSpPr>
      <xdr:spPr>
        <a:xfrm>
          <a:off x="1130300" y="103212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200" name="n_1aveValue【体育館・プール】&#10;有形固定資産減価償却率">
          <a:extLst>
            <a:ext uri="{FF2B5EF4-FFF2-40B4-BE49-F238E27FC236}">
              <a16:creationId xmlns:a16="http://schemas.microsoft.com/office/drawing/2014/main" id="{BD3C9277-53BD-47A1-848D-20478D11BC2F}"/>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1" name="n_2aveValue【体育館・プール】&#10;有形固定資産減価償却率">
          <a:extLst>
            <a:ext uri="{FF2B5EF4-FFF2-40B4-BE49-F238E27FC236}">
              <a16:creationId xmlns:a16="http://schemas.microsoft.com/office/drawing/2014/main" id="{DE7EA26E-54D3-4218-AA57-56E5D13631A2}"/>
            </a:ext>
          </a:extLst>
        </xdr:cNvPr>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125203</xdr:rowOff>
    </xdr:from>
    <xdr:ext cx="405111" cy="259045"/>
    <xdr:sp macro="" textlink="">
      <xdr:nvSpPr>
        <xdr:cNvPr id="202" name="n_3aveValue【体育館・プール】&#10;有形固定資産減価償却率">
          <a:extLst>
            <a:ext uri="{FF2B5EF4-FFF2-40B4-BE49-F238E27FC236}">
              <a16:creationId xmlns:a16="http://schemas.microsoft.com/office/drawing/2014/main" id="{B3E69E1E-D044-41DB-98F7-233BA23BD136}"/>
            </a:ext>
          </a:extLst>
        </xdr:cNvPr>
        <xdr:cNvSpPr txBox="1"/>
      </xdr:nvSpPr>
      <xdr:spPr>
        <a:xfrm>
          <a:off x="1816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59889</xdr:rowOff>
    </xdr:from>
    <xdr:ext cx="405111" cy="259045"/>
    <xdr:sp macro="" textlink="">
      <xdr:nvSpPr>
        <xdr:cNvPr id="203" name="n_4aveValue【体育館・プール】&#10;有形固定資産減価償却率">
          <a:extLst>
            <a:ext uri="{FF2B5EF4-FFF2-40B4-BE49-F238E27FC236}">
              <a16:creationId xmlns:a16="http://schemas.microsoft.com/office/drawing/2014/main" id="{809784F6-9DD9-478F-9560-264A5F901D43}"/>
            </a:ext>
          </a:extLst>
        </xdr:cNvPr>
        <xdr:cNvSpPr txBox="1"/>
      </xdr:nvSpPr>
      <xdr:spPr>
        <a:xfrm>
          <a:off x="927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6911</xdr:rowOff>
    </xdr:from>
    <xdr:ext cx="405111" cy="259045"/>
    <xdr:sp macro="" textlink="">
      <xdr:nvSpPr>
        <xdr:cNvPr id="204" name="n_1mainValue【体育館・プール】&#10;有形固定資産減価償却率">
          <a:extLst>
            <a:ext uri="{FF2B5EF4-FFF2-40B4-BE49-F238E27FC236}">
              <a16:creationId xmlns:a16="http://schemas.microsoft.com/office/drawing/2014/main" id="{A48C2C88-A95F-4FED-9CC6-3319AE7FAC97}"/>
            </a:ext>
          </a:extLst>
        </xdr:cNvPr>
        <xdr:cNvSpPr txBox="1"/>
      </xdr:nvSpPr>
      <xdr:spPr>
        <a:xfrm>
          <a:off x="35820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5" name="n_2mainValue【体育館・プール】&#10;有形固定資産減価償却率">
          <a:extLst>
            <a:ext uri="{FF2B5EF4-FFF2-40B4-BE49-F238E27FC236}">
              <a16:creationId xmlns:a16="http://schemas.microsoft.com/office/drawing/2014/main" id="{42516D9D-02F3-4B4A-82D7-015B1270BB36}"/>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6" name="n_3mainValue【体育館・プール】&#10;有形固定資産減価償却率">
          <a:extLst>
            <a:ext uri="{FF2B5EF4-FFF2-40B4-BE49-F238E27FC236}">
              <a16:creationId xmlns:a16="http://schemas.microsoft.com/office/drawing/2014/main" id="{0096ABDC-834E-42F2-B633-A15E65E2195B}"/>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7" name="n_4mainValue【体育館・プール】&#10;有形固定資産減価償却率">
          <a:extLst>
            <a:ext uri="{FF2B5EF4-FFF2-40B4-BE49-F238E27FC236}">
              <a16:creationId xmlns:a16="http://schemas.microsoft.com/office/drawing/2014/main" id="{0EF256B8-0454-4342-AC15-39A3BC733033}"/>
            </a:ext>
          </a:extLst>
        </xdr:cNvPr>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1E2E473-A578-4A9C-9C42-6573DA7287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BA821D0-295E-4F8A-9E8E-E124DB6999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4D10DDB-63D8-4BE8-BDA8-2655C6FAF95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02E2D73-5898-460B-B31E-6B5E30985B9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47645EF-229E-4B66-85BC-1933ABD5B63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1850B81-712C-4742-8F9F-6BD071B8CD6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EC111E2-FC42-48A7-95F0-EA9F306157B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9E5546E-6888-469A-A55D-15B089F68DE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1B9512D-5EE8-4777-8706-0507E7AF018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A0BCB1-DF72-4A36-8C29-BB8BB27CCD6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A80E84CA-7637-4734-8EEE-9F7C6F15207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a:extLst>
            <a:ext uri="{FF2B5EF4-FFF2-40B4-BE49-F238E27FC236}">
              <a16:creationId xmlns:a16="http://schemas.microsoft.com/office/drawing/2014/main" id="{58C10B3D-7472-4DC3-9F48-27EDEDCDED9A}"/>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6151838A-44EA-435F-8D5C-917EF95FA07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a:extLst>
            <a:ext uri="{FF2B5EF4-FFF2-40B4-BE49-F238E27FC236}">
              <a16:creationId xmlns:a16="http://schemas.microsoft.com/office/drawing/2014/main" id="{CC8BAE35-0DA3-435B-88C8-076AA00C7FD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322D3CE9-657A-4160-8945-0DA620F0FE3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3" name="テキスト ボックス 222">
          <a:extLst>
            <a:ext uri="{FF2B5EF4-FFF2-40B4-BE49-F238E27FC236}">
              <a16:creationId xmlns:a16="http://schemas.microsoft.com/office/drawing/2014/main" id="{5021EBDF-E2A3-4510-A120-25FA5194A04C}"/>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4BDAD66D-AE55-4269-9B41-9F0D888ED2D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5" name="テキスト ボックス 224">
          <a:extLst>
            <a:ext uri="{FF2B5EF4-FFF2-40B4-BE49-F238E27FC236}">
              <a16:creationId xmlns:a16="http://schemas.microsoft.com/office/drawing/2014/main" id="{FBC1D096-633F-452D-B9B7-74D9C6D34C13}"/>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1110FE89-4B2F-4560-B293-FE641C40418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7" name="テキスト ボックス 226">
          <a:extLst>
            <a:ext uri="{FF2B5EF4-FFF2-40B4-BE49-F238E27FC236}">
              <a16:creationId xmlns:a16="http://schemas.microsoft.com/office/drawing/2014/main" id="{D186B4AF-F582-4675-BAA4-067822308BF6}"/>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AC72A178-CB5E-46C0-8F58-C2DFC12AE19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229" name="直線コネクタ 228">
          <a:extLst>
            <a:ext uri="{FF2B5EF4-FFF2-40B4-BE49-F238E27FC236}">
              <a16:creationId xmlns:a16="http://schemas.microsoft.com/office/drawing/2014/main" id="{FEDC682D-B9BC-428C-8AFA-506D795568C9}"/>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230" name="【体育館・プール】&#10;一人当たり面積最小値テキスト">
          <a:extLst>
            <a:ext uri="{FF2B5EF4-FFF2-40B4-BE49-F238E27FC236}">
              <a16:creationId xmlns:a16="http://schemas.microsoft.com/office/drawing/2014/main" id="{5FA3FFED-9208-4F36-B1E5-019B0B2C5829}"/>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231" name="直線コネクタ 230">
          <a:extLst>
            <a:ext uri="{FF2B5EF4-FFF2-40B4-BE49-F238E27FC236}">
              <a16:creationId xmlns:a16="http://schemas.microsoft.com/office/drawing/2014/main" id="{E63F3567-A96A-4556-8138-2611E3C93FBF}"/>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232" name="【体育館・プール】&#10;一人当たり面積最大値テキスト">
          <a:extLst>
            <a:ext uri="{FF2B5EF4-FFF2-40B4-BE49-F238E27FC236}">
              <a16:creationId xmlns:a16="http://schemas.microsoft.com/office/drawing/2014/main" id="{B0C81E38-1326-473F-A218-1F6B6119F548}"/>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233" name="直線コネクタ 232">
          <a:extLst>
            <a:ext uri="{FF2B5EF4-FFF2-40B4-BE49-F238E27FC236}">
              <a16:creationId xmlns:a16="http://schemas.microsoft.com/office/drawing/2014/main" id="{1386F4A6-3E75-4BFD-841D-B37C2A3F2EA6}"/>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234" name="【体育館・プール】&#10;一人当たり面積平均値テキスト">
          <a:extLst>
            <a:ext uri="{FF2B5EF4-FFF2-40B4-BE49-F238E27FC236}">
              <a16:creationId xmlns:a16="http://schemas.microsoft.com/office/drawing/2014/main" id="{CF3932DD-3006-4C2A-BBD6-5114F31F7DA5}"/>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235" name="フローチャート: 判断 234">
          <a:extLst>
            <a:ext uri="{FF2B5EF4-FFF2-40B4-BE49-F238E27FC236}">
              <a16:creationId xmlns:a16="http://schemas.microsoft.com/office/drawing/2014/main" id="{E41ACB5A-CD6E-4AA7-83C0-57EDA705E224}"/>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236" name="フローチャート: 判断 235">
          <a:extLst>
            <a:ext uri="{FF2B5EF4-FFF2-40B4-BE49-F238E27FC236}">
              <a16:creationId xmlns:a16="http://schemas.microsoft.com/office/drawing/2014/main" id="{E58C5B29-AD8A-4786-88F2-83DC4AA8A54B}"/>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63683</xdr:rowOff>
    </xdr:from>
    <xdr:to>
      <xdr:col>46</xdr:col>
      <xdr:colOff>38100</xdr:colOff>
      <xdr:row>63</xdr:row>
      <xdr:rowOff>165283</xdr:rowOff>
    </xdr:to>
    <xdr:sp macro="" textlink="">
      <xdr:nvSpPr>
        <xdr:cNvPr id="237" name="フローチャート: 判断 236">
          <a:extLst>
            <a:ext uri="{FF2B5EF4-FFF2-40B4-BE49-F238E27FC236}">
              <a16:creationId xmlns:a16="http://schemas.microsoft.com/office/drawing/2014/main" id="{C9855FC0-0492-44DA-AD5D-D9DC27A4D559}"/>
            </a:ext>
          </a:extLst>
        </xdr:cNvPr>
        <xdr:cNvSpPr/>
      </xdr:nvSpPr>
      <xdr:spPr>
        <a:xfrm>
          <a:off x="8699500" y="1086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62860</xdr:rowOff>
    </xdr:from>
    <xdr:to>
      <xdr:col>41</xdr:col>
      <xdr:colOff>101600</xdr:colOff>
      <xdr:row>63</xdr:row>
      <xdr:rowOff>164460</xdr:rowOff>
    </xdr:to>
    <xdr:sp macro="" textlink="">
      <xdr:nvSpPr>
        <xdr:cNvPr id="238" name="フローチャート: 判断 237">
          <a:extLst>
            <a:ext uri="{FF2B5EF4-FFF2-40B4-BE49-F238E27FC236}">
              <a16:creationId xmlns:a16="http://schemas.microsoft.com/office/drawing/2014/main" id="{3F45306B-54E6-4B7B-AE54-B2D9CA664FB8}"/>
            </a:ext>
          </a:extLst>
        </xdr:cNvPr>
        <xdr:cNvSpPr/>
      </xdr:nvSpPr>
      <xdr:spPr>
        <a:xfrm>
          <a:off x="7810500" y="108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52161</xdr:rowOff>
    </xdr:from>
    <xdr:to>
      <xdr:col>36</xdr:col>
      <xdr:colOff>165100</xdr:colOff>
      <xdr:row>63</xdr:row>
      <xdr:rowOff>153761</xdr:rowOff>
    </xdr:to>
    <xdr:sp macro="" textlink="">
      <xdr:nvSpPr>
        <xdr:cNvPr id="239" name="フローチャート: 判断 238">
          <a:extLst>
            <a:ext uri="{FF2B5EF4-FFF2-40B4-BE49-F238E27FC236}">
              <a16:creationId xmlns:a16="http://schemas.microsoft.com/office/drawing/2014/main" id="{7F14F6C1-1580-4985-A0AD-5C219791076A}"/>
            </a:ext>
          </a:extLst>
        </xdr:cNvPr>
        <xdr:cNvSpPr/>
      </xdr:nvSpPr>
      <xdr:spPr>
        <a:xfrm>
          <a:off x="6921500" y="108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7456139-6DC1-4064-A49B-F1C6E1701BF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25C700E-8BEF-48F0-80F8-F75DF83125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E643840-7920-407F-AE37-F1327E5549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142331E-50A7-4828-BDE6-2C701C80169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D750708-EDE5-4F3A-96F4-40AC02B96AA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112878</xdr:rowOff>
    </xdr:from>
    <xdr:to>
      <xdr:col>55</xdr:col>
      <xdr:colOff>50800</xdr:colOff>
      <xdr:row>63</xdr:row>
      <xdr:rowOff>43028</xdr:rowOff>
    </xdr:to>
    <xdr:sp macro="" textlink="">
      <xdr:nvSpPr>
        <xdr:cNvPr id="245" name="楕円 244">
          <a:extLst>
            <a:ext uri="{FF2B5EF4-FFF2-40B4-BE49-F238E27FC236}">
              <a16:creationId xmlns:a16="http://schemas.microsoft.com/office/drawing/2014/main" id="{51CBE71F-336F-48AA-BCBE-7EE8CE007FBB}"/>
            </a:ext>
          </a:extLst>
        </xdr:cNvPr>
        <xdr:cNvSpPr/>
      </xdr:nvSpPr>
      <xdr:spPr>
        <a:xfrm>
          <a:off x="10426700" y="107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135755</xdr:rowOff>
    </xdr:from>
    <xdr:ext cx="469744" cy="259045"/>
    <xdr:sp macro="" textlink="">
      <xdr:nvSpPr>
        <xdr:cNvPr id="246" name="【体育館・プール】&#10;一人当たり面積該当値テキスト">
          <a:extLst>
            <a:ext uri="{FF2B5EF4-FFF2-40B4-BE49-F238E27FC236}">
              <a16:creationId xmlns:a16="http://schemas.microsoft.com/office/drawing/2014/main" id="{3ED731C0-09ED-4B8C-8918-A099E2127C98}"/>
            </a:ext>
          </a:extLst>
        </xdr:cNvPr>
        <xdr:cNvSpPr txBox="1"/>
      </xdr:nvSpPr>
      <xdr:spPr>
        <a:xfrm>
          <a:off x="10515600" y="1059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116078</xdr:rowOff>
    </xdr:from>
    <xdr:to>
      <xdr:col>50</xdr:col>
      <xdr:colOff>165100</xdr:colOff>
      <xdr:row>63</xdr:row>
      <xdr:rowOff>46228</xdr:rowOff>
    </xdr:to>
    <xdr:sp macro="" textlink="">
      <xdr:nvSpPr>
        <xdr:cNvPr id="247" name="楕円 246">
          <a:extLst>
            <a:ext uri="{FF2B5EF4-FFF2-40B4-BE49-F238E27FC236}">
              <a16:creationId xmlns:a16="http://schemas.microsoft.com/office/drawing/2014/main" id="{81497DD7-C9FA-477E-A2B6-F6D686DCC1C5}"/>
            </a:ext>
          </a:extLst>
        </xdr:cNvPr>
        <xdr:cNvSpPr/>
      </xdr:nvSpPr>
      <xdr:spPr>
        <a:xfrm>
          <a:off x="9588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163678</xdr:rowOff>
    </xdr:from>
    <xdr:to>
      <xdr:col>55</xdr:col>
      <xdr:colOff>0</xdr:colOff>
      <xdr:row>62</xdr:row>
      <xdr:rowOff>166878</xdr:rowOff>
    </xdr:to>
    <xdr:cxnSp macro="">
      <xdr:nvCxnSpPr>
        <xdr:cNvPr id="248" name="直線コネクタ 247">
          <a:extLst>
            <a:ext uri="{FF2B5EF4-FFF2-40B4-BE49-F238E27FC236}">
              <a16:creationId xmlns:a16="http://schemas.microsoft.com/office/drawing/2014/main" id="{F540501B-013E-43B9-935D-D65C43CC855F}"/>
            </a:ext>
          </a:extLst>
        </xdr:cNvPr>
        <xdr:cNvCxnSpPr/>
      </xdr:nvCxnSpPr>
      <xdr:spPr>
        <a:xfrm flipV="1">
          <a:off x="9639300" y="1079357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120101</xdr:rowOff>
    </xdr:from>
    <xdr:to>
      <xdr:col>46</xdr:col>
      <xdr:colOff>38100</xdr:colOff>
      <xdr:row>63</xdr:row>
      <xdr:rowOff>50251</xdr:rowOff>
    </xdr:to>
    <xdr:sp macro="" textlink="">
      <xdr:nvSpPr>
        <xdr:cNvPr id="249" name="楕円 248">
          <a:extLst>
            <a:ext uri="{FF2B5EF4-FFF2-40B4-BE49-F238E27FC236}">
              <a16:creationId xmlns:a16="http://schemas.microsoft.com/office/drawing/2014/main" id="{DCBB9768-1BF4-439F-BBB4-2CC97C4C3B8B}"/>
            </a:ext>
          </a:extLst>
        </xdr:cNvPr>
        <xdr:cNvSpPr/>
      </xdr:nvSpPr>
      <xdr:spPr>
        <a:xfrm>
          <a:off x="8699500" y="107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166878</xdr:rowOff>
    </xdr:from>
    <xdr:to>
      <xdr:col>50</xdr:col>
      <xdr:colOff>114300</xdr:colOff>
      <xdr:row>62</xdr:row>
      <xdr:rowOff>170901</xdr:rowOff>
    </xdr:to>
    <xdr:cxnSp macro="">
      <xdr:nvCxnSpPr>
        <xdr:cNvPr id="250" name="直線コネクタ 249">
          <a:extLst>
            <a:ext uri="{FF2B5EF4-FFF2-40B4-BE49-F238E27FC236}">
              <a16:creationId xmlns:a16="http://schemas.microsoft.com/office/drawing/2014/main" id="{75843818-CAE6-4B09-A63E-BA06C0E71772}"/>
            </a:ext>
          </a:extLst>
        </xdr:cNvPr>
        <xdr:cNvCxnSpPr/>
      </xdr:nvCxnSpPr>
      <xdr:spPr>
        <a:xfrm flipV="1">
          <a:off x="8750300" y="10796778"/>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124125</xdr:rowOff>
    </xdr:from>
    <xdr:to>
      <xdr:col>41</xdr:col>
      <xdr:colOff>101600</xdr:colOff>
      <xdr:row>63</xdr:row>
      <xdr:rowOff>54275</xdr:rowOff>
    </xdr:to>
    <xdr:sp macro="" textlink="">
      <xdr:nvSpPr>
        <xdr:cNvPr id="251" name="楕円 250">
          <a:extLst>
            <a:ext uri="{FF2B5EF4-FFF2-40B4-BE49-F238E27FC236}">
              <a16:creationId xmlns:a16="http://schemas.microsoft.com/office/drawing/2014/main" id="{3D598001-773F-437D-9F70-0A59866E3CED}"/>
            </a:ext>
          </a:extLst>
        </xdr:cNvPr>
        <xdr:cNvSpPr/>
      </xdr:nvSpPr>
      <xdr:spPr>
        <a:xfrm>
          <a:off x="7810500" y="107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170901</xdr:rowOff>
    </xdr:from>
    <xdr:to>
      <xdr:col>45</xdr:col>
      <xdr:colOff>177800</xdr:colOff>
      <xdr:row>63</xdr:row>
      <xdr:rowOff>3475</xdr:rowOff>
    </xdr:to>
    <xdr:cxnSp macro="">
      <xdr:nvCxnSpPr>
        <xdr:cNvPr id="252" name="直線コネクタ 251">
          <a:extLst>
            <a:ext uri="{FF2B5EF4-FFF2-40B4-BE49-F238E27FC236}">
              <a16:creationId xmlns:a16="http://schemas.microsoft.com/office/drawing/2014/main" id="{12D7EE10-FA13-4A6D-88A5-624FFAA5E0B8}"/>
            </a:ext>
          </a:extLst>
        </xdr:cNvPr>
        <xdr:cNvCxnSpPr/>
      </xdr:nvCxnSpPr>
      <xdr:spPr>
        <a:xfrm flipV="1">
          <a:off x="7861300" y="10800801"/>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128057</xdr:rowOff>
    </xdr:from>
    <xdr:to>
      <xdr:col>36</xdr:col>
      <xdr:colOff>165100</xdr:colOff>
      <xdr:row>63</xdr:row>
      <xdr:rowOff>58207</xdr:rowOff>
    </xdr:to>
    <xdr:sp macro="" textlink="">
      <xdr:nvSpPr>
        <xdr:cNvPr id="253" name="楕円 252">
          <a:extLst>
            <a:ext uri="{FF2B5EF4-FFF2-40B4-BE49-F238E27FC236}">
              <a16:creationId xmlns:a16="http://schemas.microsoft.com/office/drawing/2014/main" id="{5C207FC1-1E98-44EF-9824-23D7D35D47A3}"/>
            </a:ext>
          </a:extLst>
        </xdr:cNvPr>
        <xdr:cNvSpPr/>
      </xdr:nvSpPr>
      <xdr:spPr>
        <a:xfrm>
          <a:off x="6921500" y="1075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3475</xdr:rowOff>
    </xdr:from>
    <xdr:to>
      <xdr:col>41</xdr:col>
      <xdr:colOff>50800</xdr:colOff>
      <xdr:row>63</xdr:row>
      <xdr:rowOff>7407</xdr:rowOff>
    </xdr:to>
    <xdr:cxnSp macro="">
      <xdr:nvCxnSpPr>
        <xdr:cNvPr id="254" name="直線コネクタ 253">
          <a:extLst>
            <a:ext uri="{FF2B5EF4-FFF2-40B4-BE49-F238E27FC236}">
              <a16:creationId xmlns:a16="http://schemas.microsoft.com/office/drawing/2014/main" id="{F4ED286A-230D-4E51-AAE7-1F05D23D6E65}"/>
            </a:ext>
          </a:extLst>
        </xdr:cNvPr>
        <xdr:cNvCxnSpPr/>
      </xdr:nvCxnSpPr>
      <xdr:spPr>
        <a:xfrm flipV="1">
          <a:off x="6972300" y="10804825"/>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255" name="n_1aveValue【体育館・プール】&#10;一人当たり面積">
          <a:extLst>
            <a:ext uri="{FF2B5EF4-FFF2-40B4-BE49-F238E27FC236}">
              <a16:creationId xmlns:a16="http://schemas.microsoft.com/office/drawing/2014/main" id="{F8B7177C-8FDE-4F66-8506-2DF8C0E5DFD5}"/>
            </a:ext>
          </a:extLst>
        </xdr:cNvPr>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156410</xdr:rowOff>
    </xdr:from>
    <xdr:ext cx="469744" cy="259045"/>
    <xdr:sp macro="" textlink="">
      <xdr:nvSpPr>
        <xdr:cNvPr id="256" name="n_2aveValue【体育館・プール】&#10;一人当たり面積">
          <a:extLst>
            <a:ext uri="{FF2B5EF4-FFF2-40B4-BE49-F238E27FC236}">
              <a16:creationId xmlns:a16="http://schemas.microsoft.com/office/drawing/2014/main" id="{C4C9B9FB-4A06-4452-840A-CB90AC410EC2}"/>
            </a:ext>
          </a:extLst>
        </xdr:cNvPr>
        <xdr:cNvSpPr txBox="1"/>
      </xdr:nvSpPr>
      <xdr:spPr>
        <a:xfrm>
          <a:off x="8515427" y="1095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155587</xdr:rowOff>
    </xdr:from>
    <xdr:ext cx="469744" cy="259045"/>
    <xdr:sp macro="" textlink="">
      <xdr:nvSpPr>
        <xdr:cNvPr id="257" name="n_3aveValue【体育館・プール】&#10;一人当たり面積">
          <a:extLst>
            <a:ext uri="{FF2B5EF4-FFF2-40B4-BE49-F238E27FC236}">
              <a16:creationId xmlns:a16="http://schemas.microsoft.com/office/drawing/2014/main" id="{074BA4A4-719E-477A-B629-41D94FE8B5C1}"/>
            </a:ext>
          </a:extLst>
        </xdr:cNvPr>
        <xdr:cNvSpPr txBox="1"/>
      </xdr:nvSpPr>
      <xdr:spPr>
        <a:xfrm>
          <a:off x="7626427" y="1095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144888</xdr:rowOff>
    </xdr:from>
    <xdr:ext cx="469744" cy="259045"/>
    <xdr:sp macro="" textlink="">
      <xdr:nvSpPr>
        <xdr:cNvPr id="258" name="n_4aveValue【体育館・プール】&#10;一人当たり面積">
          <a:extLst>
            <a:ext uri="{FF2B5EF4-FFF2-40B4-BE49-F238E27FC236}">
              <a16:creationId xmlns:a16="http://schemas.microsoft.com/office/drawing/2014/main" id="{F227362D-D7C9-4465-9BEF-C1B2F3DEE2E3}"/>
            </a:ext>
          </a:extLst>
        </xdr:cNvPr>
        <xdr:cNvSpPr txBox="1"/>
      </xdr:nvSpPr>
      <xdr:spPr>
        <a:xfrm>
          <a:off x="6737427" y="1094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62755</xdr:rowOff>
    </xdr:from>
    <xdr:ext cx="469744" cy="259045"/>
    <xdr:sp macro="" textlink="">
      <xdr:nvSpPr>
        <xdr:cNvPr id="259" name="n_1mainValue【体育館・プール】&#10;一人当たり面積">
          <a:extLst>
            <a:ext uri="{FF2B5EF4-FFF2-40B4-BE49-F238E27FC236}">
              <a16:creationId xmlns:a16="http://schemas.microsoft.com/office/drawing/2014/main" id="{8A553B3B-BC8C-4E45-B4AE-DBA2E81928CE}"/>
            </a:ext>
          </a:extLst>
        </xdr:cNvPr>
        <xdr:cNvSpPr txBox="1"/>
      </xdr:nvSpPr>
      <xdr:spPr>
        <a:xfrm>
          <a:off x="9391727" y="105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66778</xdr:rowOff>
    </xdr:from>
    <xdr:ext cx="469744" cy="259045"/>
    <xdr:sp macro="" textlink="">
      <xdr:nvSpPr>
        <xdr:cNvPr id="260" name="n_2mainValue【体育館・プール】&#10;一人当たり面積">
          <a:extLst>
            <a:ext uri="{FF2B5EF4-FFF2-40B4-BE49-F238E27FC236}">
              <a16:creationId xmlns:a16="http://schemas.microsoft.com/office/drawing/2014/main" id="{D4E14868-0936-4A6B-A59F-EC5E12293045}"/>
            </a:ext>
          </a:extLst>
        </xdr:cNvPr>
        <xdr:cNvSpPr txBox="1"/>
      </xdr:nvSpPr>
      <xdr:spPr>
        <a:xfrm>
          <a:off x="8515427" y="1052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70802</xdr:rowOff>
    </xdr:from>
    <xdr:ext cx="469744" cy="259045"/>
    <xdr:sp macro="" textlink="">
      <xdr:nvSpPr>
        <xdr:cNvPr id="261" name="n_3mainValue【体育館・プール】&#10;一人当たり面積">
          <a:extLst>
            <a:ext uri="{FF2B5EF4-FFF2-40B4-BE49-F238E27FC236}">
              <a16:creationId xmlns:a16="http://schemas.microsoft.com/office/drawing/2014/main" id="{7E035E71-78F5-437C-9837-8FB094C1D448}"/>
            </a:ext>
          </a:extLst>
        </xdr:cNvPr>
        <xdr:cNvSpPr txBox="1"/>
      </xdr:nvSpPr>
      <xdr:spPr>
        <a:xfrm>
          <a:off x="7626427" y="1052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74734</xdr:rowOff>
    </xdr:from>
    <xdr:ext cx="469744" cy="259045"/>
    <xdr:sp macro="" textlink="">
      <xdr:nvSpPr>
        <xdr:cNvPr id="262" name="n_4mainValue【体育館・プール】&#10;一人当たり面積">
          <a:extLst>
            <a:ext uri="{FF2B5EF4-FFF2-40B4-BE49-F238E27FC236}">
              <a16:creationId xmlns:a16="http://schemas.microsoft.com/office/drawing/2014/main" id="{05370C52-2CE3-4097-A436-16B982C03FF7}"/>
            </a:ext>
          </a:extLst>
        </xdr:cNvPr>
        <xdr:cNvSpPr txBox="1"/>
      </xdr:nvSpPr>
      <xdr:spPr>
        <a:xfrm>
          <a:off x="6737427" y="1053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8E6658B-231C-47E2-9218-DEF4A693D9D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44A5057D-9B7D-45EB-B9DF-F00C7837A94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56F79B95-3E1D-44A8-9E8F-41143A5193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BD44CBE-B659-4479-BCC5-4AEFC529B9E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B4F5DC81-3C3C-4EA7-B7E9-699FC93395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E5812CC3-417E-41A8-A99A-98FF6033B24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46015C49-5374-437B-859E-6BA6211CA3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480FFFA-347E-4671-A139-596A7943B2D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11E9E32-6987-4FE3-B00F-227C9009F04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D6963993-C20E-4CB2-A016-60ADEDB0EE5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575D530B-F89A-4FCB-937D-74ECD4BA38B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7C0D7158-741C-40A0-8C39-9185AAFCAC3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5DB42C6B-735D-4539-B616-9F46047EA73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9C859994-1C95-4F5F-869D-42DBEFEF397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E1A46365-6B66-4572-9CA5-39125D564C9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8C0C51C2-2D7C-4926-8595-056CA249567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E15D68D5-578E-4DAF-835F-C0F4034E35B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E62622C2-664D-4393-BB33-C1FBB487AA9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72B78E76-FADD-422B-97C6-20B9247BEC4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169751AB-C909-4D42-A1E0-017D402CB37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D94A7DD3-1358-4B1C-8A39-CDE443EA1F9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DEBAEBD2-7BC5-4FC2-BD81-DAA4D107F25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63796091-F37E-4597-A9FD-A2FF9108AF1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1E5A448A-94FC-4A4D-B6F4-194FB2D8F37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577355E4-E2F5-4379-A39C-D13E1AC0112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FA1B8EAB-511C-48CC-868C-6D844964909B}"/>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9CB43EB1-D80A-4489-BF5D-273C7581F06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DF1C4850-5CD7-4D0F-9B1F-02611A5BABB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291" name="【福祉施設】&#10;有形固定資産減価償却率最大値テキスト">
          <a:extLst>
            <a:ext uri="{FF2B5EF4-FFF2-40B4-BE49-F238E27FC236}">
              <a16:creationId xmlns:a16="http://schemas.microsoft.com/office/drawing/2014/main" id="{92A77809-AA19-4F8F-BEA8-FB648C151C3F}"/>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FC5117EC-79B7-4A22-A339-54F1E18A5291}"/>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A9668145-EC90-4425-8C0E-0BC927FA96C9}"/>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294" name="フローチャート: 判断 293">
          <a:extLst>
            <a:ext uri="{FF2B5EF4-FFF2-40B4-BE49-F238E27FC236}">
              <a16:creationId xmlns:a16="http://schemas.microsoft.com/office/drawing/2014/main" id="{289CAA15-49AE-4462-BA74-E9E78DE072D1}"/>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295" name="フローチャート: 判断 294">
          <a:extLst>
            <a:ext uri="{FF2B5EF4-FFF2-40B4-BE49-F238E27FC236}">
              <a16:creationId xmlns:a16="http://schemas.microsoft.com/office/drawing/2014/main" id="{C37E4728-0D54-4B1D-9E4F-130D5AE33494}"/>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6" name="フローチャート: 判断 295">
          <a:extLst>
            <a:ext uri="{FF2B5EF4-FFF2-40B4-BE49-F238E27FC236}">
              <a16:creationId xmlns:a16="http://schemas.microsoft.com/office/drawing/2014/main" id="{195E82D6-61A8-4D12-AF35-2990A816C1C3}"/>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297" name="フローチャート: 判断 296">
          <a:extLst>
            <a:ext uri="{FF2B5EF4-FFF2-40B4-BE49-F238E27FC236}">
              <a16:creationId xmlns:a16="http://schemas.microsoft.com/office/drawing/2014/main" id="{ECF72592-B51F-4036-B0B6-313B9D49BD60}"/>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298" name="フローチャート: 判断 297">
          <a:extLst>
            <a:ext uri="{FF2B5EF4-FFF2-40B4-BE49-F238E27FC236}">
              <a16:creationId xmlns:a16="http://schemas.microsoft.com/office/drawing/2014/main" id="{6780188C-0C1C-48FA-B8A0-B372C50DF2B8}"/>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B6ADC3C-FDDD-4E60-9429-B66EBCF9AF8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17E7019-D3DC-4E50-BDFA-86CE779F698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07F6992-94D6-47FE-9DAD-C2FFB9E7C88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F1C8BD7-E4A6-4AE4-A314-CD37AF1835F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CF2AB1C-24DF-4AF8-A8CA-DD9AC47D2DB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11793</xdr:rowOff>
    </xdr:from>
    <xdr:to>
      <xdr:col>24</xdr:col>
      <xdr:colOff>114300</xdr:colOff>
      <xdr:row>84</xdr:row>
      <xdr:rowOff>113393</xdr:rowOff>
    </xdr:to>
    <xdr:sp macro="" textlink="">
      <xdr:nvSpPr>
        <xdr:cNvPr id="304" name="楕円 303">
          <a:extLst>
            <a:ext uri="{FF2B5EF4-FFF2-40B4-BE49-F238E27FC236}">
              <a16:creationId xmlns:a16="http://schemas.microsoft.com/office/drawing/2014/main" id="{839DAC76-DCB0-4A6A-B553-1B6E811F30AC}"/>
            </a:ext>
          </a:extLst>
        </xdr:cNvPr>
        <xdr:cNvSpPr/>
      </xdr:nvSpPr>
      <xdr:spPr>
        <a:xfrm>
          <a:off x="45847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161670</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431E189E-6CB3-47FA-A765-83D1B55CFA45}"/>
            </a:ext>
          </a:extLst>
        </xdr:cNvPr>
        <xdr:cNvSpPr txBox="1"/>
      </xdr:nvSpPr>
      <xdr:spPr>
        <a:xfrm>
          <a:off x="4673600"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153851</xdr:rowOff>
    </xdr:from>
    <xdr:to>
      <xdr:col>20</xdr:col>
      <xdr:colOff>38100</xdr:colOff>
      <xdr:row>84</xdr:row>
      <xdr:rowOff>84001</xdr:rowOff>
    </xdr:to>
    <xdr:sp macro="" textlink="">
      <xdr:nvSpPr>
        <xdr:cNvPr id="306" name="楕円 305">
          <a:extLst>
            <a:ext uri="{FF2B5EF4-FFF2-40B4-BE49-F238E27FC236}">
              <a16:creationId xmlns:a16="http://schemas.microsoft.com/office/drawing/2014/main" id="{29E2ABCE-B6DD-4248-9007-9DECEF78E910}"/>
            </a:ext>
          </a:extLst>
        </xdr:cNvPr>
        <xdr:cNvSpPr/>
      </xdr:nvSpPr>
      <xdr:spPr>
        <a:xfrm>
          <a:off x="3746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33201</xdr:rowOff>
    </xdr:from>
    <xdr:to>
      <xdr:col>24</xdr:col>
      <xdr:colOff>63500</xdr:colOff>
      <xdr:row>84</xdr:row>
      <xdr:rowOff>62593</xdr:rowOff>
    </xdr:to>
    <xdr:cxnSp macro="">
      <xdr:nvCxnSpPr>
        <xdr:cNvPr id="307" name="直線コネクタ 306">
          <a:extLst>
            <a:ext uri="{FF2B5EF4-FFF2-40B4-BE49-F238E27FC236}">
              <a16:creationId xmlns:a16="http://schemas.microsoft.com/office/drawing/2014/main" id="{3B11128D-B705-4436-860D-383F1157B58A}"/>
            </a:ext>
          </a:extLst>
        </xdr:cNvPr>
        <xdr:cNvCxnSpPr/>
      </xdr:nvCxnSpPr>
      <xdr:spPr>
        <a:xfrm>
          <a:off x="3797300" y="144350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308" name="楕円 307">
          <a:extLst>
            <a:ext uri="{FF2B5EF4-FFF2-40B4-BE49-F238E27FC236}">
              <a16:creationId xmlns:a16="http://schemas.microsoft.com/office/drawing/2014/main" id="{5DD4A2CC-8E4F-41E3-A282-60E7B41859D9}"/>
            </a:ext>
          </a:extLst>
        </xdr:cNvPr>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33201</xdr:rowOff>
    </xdr:to>
    <xdr:cxnSp macro="">
      <xdr:nvCxnSpPr>
        <xdr:cNvPr id="309" name="直線コネクタ 308">
          <a:extLst>
            <a:ext uri="{FF2B5EF4-FFF2-40B4-BE49-F238E27FC236}">
              <a16:creationId xmlns:a16="http://schemas.microsoft.com/office/drawing/2014/main" id="{0CB56394-2966-438F-A88B-FAA7378B23B5}"/>
            </a:ext>
          </a:extLst>
        </xdr:cNvPr>
        <xdr:cNvCxnSpPr/>
      </xdr:nvCxnSpPr>
      <xdr:spPr>
        <a:xfrm>
          <a:off x="2908300" y="144056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95069</xdr:rowOff>
    </xdr:from>
    <xdr:to>
      <xdr:col>10</xdr:col>
      <xdr:colOff>165100</xdr:colOff>
      <xdr:row>84</xdr:row>
      <xdr:rowOff>25219</xdr:rowOff>
    </xdr:to>
    <xdr:sp macro="" textlink="">
      <xdr:nvSpPr>
        <xdr:cNvPr id="310" name="楕円 309">
          <a:extLst>
            <a:ext uri="{FF2B5EF4-FFF2-40B4-BE49-F238E27FC236}">
              <a16:creationId xmlns:a16="http://schemas.microsoft.com/office/drawing/2014/main" id="{A5D770A7-F283-46D3-99F8-ED51285ABC4F}"/>
            </a:ext>
          </a:extLst>
        </xdr:cNvPr>
        <xdr:cNvSpPr/>
      </xdr:nvSpPr>
      <xdr:spPr>
        <a:xfrm>
          <a:off x="1968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145869</xdr:rowOff>
    </xdr:from>
    <xdr:to>
      <xdr:col>15</xdr:col>
      <xdr:colOff>50800</xdr:colOff>
      <xdr:row>84</xdr:row>
      <xdr:rowOff>3811</xdr:rowOff>
    </xdr:to>
    <xdr:cxnSp macro="">
      <xdr:nvCxnSpPr>
        <xdr:cNvPr id="311" name="直線コネクタ 310">
          <a:extLst>
            <a:ext uri="{FF2B5EF4-FFF2-40B4-BE49-F238E27FC236}">
              <a16:creationId xmlns:a16="http://schemas.microsoft.com/office/drawing/2014/main" id="{A8EF69A1-FB15-4279-BD3C-1C93A037EE1C}"/>
            </a:ext>
          </a:extLst>
        </xdr:cNvPr>
        <xdr:cNvCxnSpPr/>
      </xdr:nvCxnSpPr>
      <xdr:spPr>
        <a:xfrm>
          <a:off x="2019300" y="1437621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64044</xdr:rowOff>
    </xdr:from>
    <xdr:to>
      <xdr:col>6</xdr:col>
      <xdr:colOff>38100</xdr:colOff>
      <xdr:row>83</xdr:row>
      <xdr:rowOff>165644</xdr:rowOff>
    </xdr:to>
    <xdr:sp macro="" textlink="">
      <xdr:nvSpPr>
        <xdr:cNvPr id="312" name="楕円 311">
          <a:extLst>
            <a:ext uri="{FF2B5EF4-FFF2-40B4-BE49-F238E27FC236}">
              <a16:creationId xmlns:a16="http://schemas.microsoft.com/office/drawing/2014/main" id="{2156EB06-2061-4933-B46C-488590588079}"/>
            </a:ext>
          </a:extLst>
        </xdr:cNvPr>
        <xdr:cNvSpPr/>
      </xdr:nvSpPr>
      <xdr:spPr>
        <a:xfrm>
          <a:off x="1079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114844</xdr:rowOff>
    </xdr:from>
    <xdr:to>
      <xdr:col>10</xdr:col>
      <xdr:colOff>114300</xdr:colOff>
      <xdr:row>83</xdr:row>
      <xdr:rowOff>145869</xdr:rowOff>
    </xdr:to>
    <xdr:cxnSp macro="">
      <xdr:nvCxnSpPr>
        <xdr:cNvPr id="313" name="直線コネクタ 312">
          <a:extLst>
            <a:ext uri="{FF2B5EF4-FFF2-40B4-BE49-F238E27FC236}">
              <a16:creationId xmlns:a16="http://schemas.microsoft.com/office/drawing/2014/main" id="{D3419C81-FD5A-4DC6-BC9A-625E194A1C68}"/>
            </a:ext>
          </a:extLst>
        </xdr:cNvPr>
        <xdr:cNvCxnSpPr/>
      </xdr:nvCxnSpPr>
      <xdr:spPr>
        <a:xfrm>
          <a:off x="1130300" y="143451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314" name="n_1aveValue【福祉施設】&#10;有形固定資産減価償却率">
          <a:extLst>
            <a:ext uri="{FF2B5EF4-FFF2-40B4-BE49-F238E27FC236}">
              <a16:creationId xmlns:a16="http://schemas.microsoft.com/office/drawing/2014/main" id="{822DE9F1-ECFB-472C-8412-3DF9B636C844}"/>
            </a:ext>
          </a:extLst>
        </xdr:cNvPr>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5" name="n_2aveValue【福祉施設】&#10;有形固定資産減価償却率">
          <a:extLst>
            <a:ext uri="{FF2B5EF4-FFF2-40B4-BE49-F238E27FC236}">
              <a16:creationId xmlns:a16="http://schemas.microsoft.com/office/drawing/2014/main" id="{54DA6004-ABA4-405D-BB9E-F11247D031D0}"/>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316" name="n_3aveValue【福祉施設】&#10;有形固定資産減価償却率">
          <a:extLst>
            <a:ext uri="{FF2B5EF4-FFF2-40B4-BE49-F238E27FC236}">
              <a16:creationId xmlns:a16="http://schemas.microsoft.com/office/drawing/2014/main" id="{612F92F3-6680-43EE-9ADA-A40AF4EFC09F}"/>
            </a:ext>
          </a:extLst>
        </xdr:cNvPr>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17" name="n_4aveValue【福祉施設】&#10;有形固定資産減価償却率">
          <a:extLst>
            <a:ext uri="{FF2B5EF4-FFF2-40B4-BE49-F238E27FC236}">
              <a16:creationId xmlns:a16="http://schemas.microsoft.com/office/drawing/2014/main" id="{7DDDE199-C14E-40EE-91EC-71A5B9AE8C96}"/>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75128</xdr:rowOff>
    </xdr:from>
    <xdr:ext cx="405111" cy="259045"/>
    <xdr:sp macro="" textlink="">
      <xdr:nvSpPr>
        <xdr:cNvPr id="318" name="n_1mainValue【福祉施設】&#10;有形固定資産減価償却率">
          <a:extLst>
            <a:ext uri="{FF2B5EF4-FFF2-40B4-BE49-F238E27FC236}">
              <a16:creationId xmlns:a16="http://schemas.microsoft.com/office/drawing/2014/main" id="{2863EB85-0D52-4A99-B078-2139A2943856}"/>
            </a:ext>
          </a:extLst>
        </xdr:cNvPr>
        <xdr:cNvSpPr txBox="1"/>
      </xdr:nvSpPr>
      <xdr:spPr>
        <a:xfrm>
          <a:off x="35820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319" name="n_2mainValue【福祉施設】&#10;有形固定資産減価償却率">
          <a:extLst>
            <a:ext uri="{FF2B5EF4-FFF2-40B4-BE49-F238E27FC236}">
              <a16:creationId xmlns:a16="http://schemas.microsoft.com/office/drawing/2014/main" id="{7F25D1A0-5AF5-41FF-BACB-FDF7B051738F}"/>
            </a:ext>
          </a:extLst>
        </xdr:cNvPr>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16346</xdr:rowOff>
    </xdr:from>
    <xdr:ext cx="405111" cy="259045"/>
    <xdr:sp macro="" textlink="">
      <xdr:nvSpPr>
        <xdr:cNvPr id="320" name="n_3mainValue【福祉施設】&#10;有形固定資産減価償却率">
          <a:extLst>
            <a:ext uri="{FF2B5EF4-FFF2-40B4-BE49-F238E27FC236}">
              <a16:creationId xmlns:a16="http://schemas.microsoft.com/office/drawing/2014/main" id="{34955A1D-B616-41F6-9B4D-033434D4F0C8}"/>
            </a:ext>
          </a:extLst>
        </xdr:cNvPr>
        <xdr:cNvSpPr txBox="1"/>
      </xdr:nvSpPr>
      <xdr:spPr>
        <a:xfrm>
          <a:off x="1816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10721</xdr:rowOff>
    </xdr:from>
    <xdr:ext cx="405111" cy="259045"/>
    <xdr:sp macro="" textlink="">
      <xdr:nvSpPr>
        <xdr:cNvPr id="321" name="n_4mainValue【福祉施設】&#10;有形固定資産減価償却率">
          <a:extLst>
            <a:ext uri="{FF2B5EF4-FFF2-40B4-BE49-F238E27FC236}">
              <a16:creationId xmlns:a16="http://schemas.microsoft.com/office/drawing/2014/main" id="{19FE0305-5AD3-4A22-AC63-14E6BD73E71E}"/>
            </a:ext>
          </a:extLst>
        </xdr:cNvPr>
        <xdr:cNvSpPr txBox="1"/>
      </xdr:nvSpPr>
      <xdr:spPr>
        <a:xfrm>
          <a:off x="927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B148672-9104-48A9-96F3-4A0957C055C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FF18FA2A-FD6A-4DA7-A12B-EC9F05F35DC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34EFF72-BF8F-4D51-8585-382A80367F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DF0EF78-1F90-4FC0-8C02-C1285C2BE14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E975910-1947-4FC7-93C5-D94F09EBBA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49BFF29-EDE4-4BDF-ACD4-4CE6A19FEB5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92ABED44-5EF4-4867-8C53-085ADBB953F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2C5F12D-2CD5-4CFD-9182-1CF05AD9916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5E93D145-68AC-4ACC-84B3-B6736D0DEE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1C1BEB38-64B3-431C-A95B-2B83095EE90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36731DE2-4E6E-43C8-8690-EA83368CF41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C70B1C9B-0651-4135-8152-B1FD6011F4B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D1EFFC82-0328-4C04-AAA9-997D138C9D5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230D234E-52B5-4BE0-B9EE-731C964B0B4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4CE1077A-7648-4FF8-A52E-6AF7D2F2F36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A0EB246E-8DD6-4E9A-AA01-027DC168DDA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E174E312-19A9-4172-87CB-11CC87AD207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6C14AE2E-0899-469A-AF57-EE45A5B5781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F33C232E-62BF-4FC0-BE58-997E2C4E5C1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F87F8D68-B6AD-4F96-AA0A-8AE432916FA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9C6DA5AA-2B1D-4010-9799-417546B1695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343" name="直線コネクタ 342">
          <a:extLst>
            <a:ext uri="{FF2B5EF4-FFF2-40B4-BE49-F238E27FC236}">
              <a16:creationId xmlns:a16="http://schemas.microsoft.com/office/drawing/2014/main" id="{657BE487-593D-4906-8E8B-4ADB2FF0D07B}"/>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344" name="【福祉施設】&#10;一人当たり面積最小値テキスト">
          <a:extLst>
            <a:ext uri="{FF2B5EF4-FFF2-40B4-BE49-F238E27FC236}">
              <a16:creationId xmlns:a16="http://schemas.microsoft.com/office/drawing/2014/main" id="{BD96333A-79D5-4B61-A63C-05B0EFCED2A8}"/>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345" name="直線コネクタ 344">
          <a:extLst>
            <a:ext uri="{FF2B5EF4-FFF2-40B4-BE49-F238E27FC236}">
              <a16:creationId xmlns:a16="http://schemas.microsoft.com/office/drawing/2014/main" id="{C4E5C087-4B81-4A09-B9B3-680950F43267}"/>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346" name="【福祉施設】&#10;一人当たり面積最大値テキスト">
          <a:extLst>
            <a:ext uri="{FF2B5EF4-FFF2-40B4-BE49-F238E27FC236}">
              <a16:creationId xmlns:a16="http://schemas.microsoft.com/office/drawing/2014/main" id="{44EA0D88-A8F4-49A4-A2AD-570D5C09030B}"/>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347" name="直線コネクタ 346">
          <a:extLst>
            <a:ext uri="{FF2B5EF4-FFF2-40B4-BE49-F238E27FC236}">
              <a16:creationId xmlns:a16="http://schemas.microsoft.com/office/drawing/2014/main" id="{3C21BC51-9522-4968-97F7-9333CECDC6A0}"/>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348" name="【福祉施設】&#10;一人当たり面積平均値テキスト">
          <a:extLst>
            <a:ext uri="{FF2B5EF4-FFF2-40B4-BE49-F238E27FC236}">
              <a16:creationId xmlns:a16="http://schemas.microsoft.com/office/drawing/2014/main" id="{3F9F1C9F-6CE9-4DB8-AD2B-0497F8566FFD}"/>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349" name="フローチャート: 判断 348">
          <a:extLst>
            <a:ext uri="{FF2B5EF4-FFF2-40B4-BE49-F238E27FC236}">
              <a16:creationId xmlns:a16="http://schemas.microsoft.com/office/drawing/2014/main" id="{1A7D5325-2E8D-4C2B-9466-38DFF3681B70}"/>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350" name="フローチャート: 判断 349">
          <a:extLst>
            <a:ext uri="{FF2B5EF4-FFF2-40B4-BE49-F238E27FC236}">
              <a16:creationId xmlns:a16="http://schemas.microsoft.com/office/drawing/2014/main" id="{76B20B75-A7F7-4BB1-92A6-E501E65F5DEF}"/>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86740</xdr:rowOff>
    </xdr:from>
    <xdr:to>
      <xdr:col>46</xdr:col>
      <xdr:colOff>38100</xdr:colOff>
      <xdr:row>86</xdr:row>
      <xdr:rowOff>16890</xdr:rowOff>
    </xdr:to>
    <xdr:sp macro="" textlink="">
      <xdr:nvSpPr>
        <xdr:cNvPr id="351" name="フローチャート: 判断 350">
          <a:extLst>
            <a:ext uri="{FF2B5EF4-FFF2-40B4-BE49-F238E27FC236}">
              <a16:creationId xmlns:a16="http://schemas.microsoft.com/office/drawing/2014/main" id="{AAEA0248-22EF-4C83-89AB-30F50B0D700A}"/>
            </a:ext>
          </a:extLst>
        </xdr:cNvPr>
        <xdr:cNvSpPr/>
      </xdr:nvSpPr>
      <xdr:spPr>
        <a:xfrm>
          <a:off x="86995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86740</xdr:rowOff>
    </xdr:from>
    <xdr:to>
      <xdr:col>41</xdr:col>
      <xdr:colOff>101600</xdr:colOff>
      <xdr:row>86</xdr:row>
      <xdr:rowOff>16890</xdr:rowOff>
    </xdr:to>
    <xdr:sp macro="" textlink="">
      <xdr:nvSpPr>
        <xdr:cNvPr id="352" name="フローチャート: 判断 351">
          <a:extLst>
            <a:ext uri="{FF2B5EF4-FFF2-40B4-BE49-F238E27FC236}">
              <a16:creationId xmlns:a16="http://schemas.microsoft.com/office/drawing/2014/main" id="{9EDCD899-7057-471C-8577-019AD723978A}"/>
            </a:ext>
          </a:extLst>
        </xdr:cNvPr>
        <xdr:cNvSpPr/>
      </xdr:nvSpPr>
      <xdr:spPr>
        <a:xfrm>
          <a:off x="78105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100228</xdr:rowOff>
    </xdr:from>
    <xdr:to>
      <xdr:col>36</xdr:col>
      <xdr:colOff>165100</xdr:colOff>
      <xdr:row>84</xdr:row>
      <xdr:rowOff>30378</xdr:rowOff>
    </xdr:to>
    <xdr:sp macro="" textlink="">
      <xdr:nvSpPr>
        <xdr:cNvPr id="353" name="フローチャート: 判断 352">
          <a:extLst>
            <a:ext uri="{FF2B5EF4-FFF2-40B4-BE49-F238E27FC236}">
              <a16:creationId xmlns:a16="http://schemas.microsoft.com/office/drawing/2014/main" id="{C7E025F7-D022-467E-A589-2E65309A7891}"/>
            </a:ext>
          </a:extLst>
        </xdr:cNvPr>
        <xdr:cNvSpPr/>
      </xdr:nvSpPr>
      <xdr:spPr>
        <a:xfrm>
          <a:off x="6921500" y="1433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2F140ED-6E0A-4E7A-8D7A-E18482B6D4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72FDBA8-E78C-4B16-85B2-68BED0C6DEC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18F8115-3B8A-4C89-8C3F-ECFFCA52F9E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BD67531-55BD-4C27-9C28-56FDC3E4C79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539030A-A2E5-464B-A1C9-8C8F2980CBE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53594</xdr:rowOff>
    </xdr:from>
    <xdr:to>
      <xdr:col>55</xdr:col>
      <xdr:colOff>50800</xdr:colOff>
      <xdr:row>85</xdr:row>
      <xdr:rowOff>155194</xdr:rowOff>
    </xdr:to>
    <xdr:sp macro="" textlink="">
      <xdr:nvSpPr>
        <xdr:cNvPr id="359" name="楕円 358">
          <a:extLst>
            <a:ext uri="{FF2B5EF4-FFF2-40B4-BE49-F238E27FC236}">
              <a16:creationId xmlns:a16="http://schemas.microsoft.com/office/drawing/2014/main" id="{29863811-5FE0-45D1-A4D1-7C81AA6A5BE2}"/>
            </a:ext>
          </a:extLst>
        </xdr:cNvPr>
        <xdr:cNvSpPr/>
      </xdr:nvSpPr>
      <xdr:spPr>
        <a:xfrm>
          <a:off x="10426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145178</xdr:rowOff>
    </xdr:from>
    <xdr:ext cx="469744" cy="259045"/>
    <xdr:sp macro="" textlink="">
      <xdr:nvSpPr>
        <xdr:cNvPr id="360" name="【福祉施設】&#10;一人当たり面積該当値テキスト">
          <a:extLst>
            <a:ext uri="{FF2B5EF4-FFF2-40B4-BE49-F238E27FC236}">
              <a16:creationId xmlns:a16="http://schemas.microsoft.com/office/drawing/2014/main" id="{D28F4305-453F-4891-A8BD-9984504C7B2D}"/>
            </a:ext>
          </a:extLst>
        </xdr:cNvPr>
        <xdr:cNvSpPr txBox="1"/>
      </xdr:nvSpPr>
      <xdr:spPr>
        <a:xfrm>
          <a:off x="10515600" y="1454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55423</xdr:rowOff>
    </xdr:from>
    <xdr:to>
      <xdr:col>50</xdr:col>
      <xdr:colOff>165100</xdr:colOff>
      <xdr:row>85</xdr:row>
      <xdr:rowOff>157023</xdr:rowOff>
    </xdr:to>
    <xdr:sp macro="" textlink="">
      <xdr:nvSpPr>
        <xdr:cNvPr id="361" name="楕円 360">
          <a:extLst>
            <a:ext uri="{FF2B5EF4-FFF2-40B4-BE49-F238E27FC236}">
              <a16:creationId xmlns:a16="http://schemas.microsoft.com/office/drawing/2014/main" id="{5B64D463-625A-42AA-8D45-F31BE96BC5AF}"/>
            </a:ext>
          </a:extLst>
        </xdr:cNvPr>
        <xdr:cNvSpPr/>
      </xdr:nvSpPr>
      <xdr:spPr>
        <a:xfrm>
          <a:off x="9588500" y="146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104394</xdr:rowOff>
    </xdr:from>
    <xdr:to>
      <xdr:col>55</xdr:col>
      <xdr:colOff>0</xdr:colOff>
      <xdr:row>85</xdr:row>
      <xdr:rowOff>106223</xdr:rowOff>
    </xdr:to>
    <xdr:cxnSp macro="">
      <xdr:nvCxnSpPr>
        <xdr:cNvPr id="362" name="直線コネクタ 361">
          <a:extLst>
            <a:ext uri="{FF2B5EF4-FFF2-40B4-BE49-F238E27FC236}">
              <a16:creationId xmlns:a16="http://schemas.microsoft.com/office/drawing/2014/main" id="{CD5B1B4E-C31C-4100-8164-1D90BB17DBA9}"/>
            </a:ext>
          </a:extLst>
        </xdr:cNvPr>
        <xdr:cNvCxnSpPr/>
      </xdr:nvCxnSpPr>
      <xdr:spPr>
        <a:xfrm flipV="1">
          <a:off x="9639300" y="1467764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57938</xdr:rowOff>
    </xdr:from>
    <xdr:to>
      <xdr:col>46</xdr:col>
      <xdr:colOff>38100</xdr:colOff>
      <xdr:row>85</xdr:row>
      <xdr:rowOff>159538</xdr:rowOff>
    </xdr:to>
    <xdr:sp macro="" textlink="">
      <xdr:nvSpPr>
        <xdr:cNvPr id="363" name="楕円 362">
          <a:extLst>
            <a:ext uri="{FF2B5EF4-FFF2-40B4-BE49-F238E27FC236}">
              <a16:creationId xmlns:a16="http://schemas.microsoft.com/office/drawing/2014/main" id="{40AB15A3-B448-4552-9CE9-F778EFE469AD}"/>
            </a:ext>
          </a:extLst>
        </xdr:cNvPr>
        <xdr:cNvSpPr/>
      </xdr:nvSpPr>
      <xdr:spPr>
        <a:xfrm>
          <a:off x="8699500" y="1463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106223</xdr:rowOff>
    </xdr:from>
    <xdr:to>
      <xdr:col>50</xdr:col>
      <xdr:colOff>114300</xdr:colOff>
      <xdr:row>85</xdr:row>
      <xdr:rowOff>108738</xdr:rowOff>
    </xdr:to>
    <xdr:cxnSp macro="">
      <xdr:nvCxnSpPr>
        <xdr:cNvPr id="364" name="直線コネクタ 363">
          <a:extLst>
            <a:ext uri="{FF2B5EF4-FFF2-40B4-BE49-F238E27FC236}">
              <a16:creationId xmlns:a16="http://schemas.microsoft.com/office/drawing/2014/main" id="{B838BCBB-B97E-4C8A-B06F-BB993380C98A}"/>
            </a:ext>
          </a:extLst>
        </xdr:cNvPr>
        <xdr:cNvCxnSpPr/>
      </xdr:nvCxnSpPr>
      <xdr:spPr>
        <a:xfrm flipV="1">
          <a:off x="8750300" y="1467947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60223</xdr:rowOff>
    </xdr:from>
    <xdr:to>
      <xdr:col>41</xdr:col>
      <xdr:colOff>101600</xdr:colOff>
      <xdr:row>85</xdr:row>
      <xdr:rowOff>161823</xdr:rowOff>
    </xdr:to>
    <xdr:sp macro="" textlink="">
      <xdr:nvSpPr>
        <xdr:cNvPr id="365" name="楕円 364">
          <a:extLst>
            <a:ext uri="{FF2B5EF4-FFF2-40B4-BE49-F238E27FC236}">
              <a16:creationId xmlns:a16="http://schemas.microsoft.com/office/drawing/2014/main" id="{22DC473E-B3B3-4EA9-9C2A-0262403801FA}"/>
            </a:ext>
          </a:extLst>
        </xdr:cNvPr>
        <xdr:cNvSpPr/>
      </xdr:nvSpPr>
      <xdr:spPr>
        <a:xfrm>
          <a:off x="7810500" y="146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108738</xdr:rowOff>
    </xdr:from>
    <xdr:to>
      <xdr:col>45</xdr:col>
      <xdr:colOff>177800</xdr:colOff>
      <xdr:row>85</xdr:row>
      <xdr:rowOff>111023</xdr:rowOff>
    </xdr:to>
    <xdr:cxnSp macro="">
      <xdr:nvCxnSpPr>
        <xdr:cNvPr id="366" name="直線コネクタ 365">
          <a:extLst>
            <a:ext uri="{FF2B5EF4-FFF2-40B4-BE49-F238E27FC236}">
              <a16:creationId xmlns:a16="http://schemas.microsoft.com/office/drawing/2014/main" id="{9470EDC7-9F18-4C09-A63B-1A962BACF332}"/>
            </a:ext>
          </a:extLst>
        </xdr:cNvPr>
        <xdr:cNvCxnSpPr/>
      </xdr:nvCxnSpPr>
      <xdr:spPr>
        <a:xfrm flipV="1">
          <a:off x="7861300" y="1468198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62509</xdr:rowOff>
    </xdr:from>
    <xdr:to>
      <xdr:col>36</xdr:col>
      <xdr:colOff>165100</xdr:colOff>
      <xdr:row>85</xdr:row>
      <xdr:rowOff>164109</xdr:rowOff>
    </xdr:to>
    <xdr:sp macro="" textlink="">
      <xdr:nvSpPr>
        <xdr:cNvPr id="367" name="楕円 366">
          <a:extLst>
            <a:ext uri="{FF2B5EF4-FFF2-40B4-BE49-F238E27FC236}">
              <a16:creationId xmlns:a16="http://schemas.microsoft.com/office/drawing/2014/main" id="{D11BE241-4B51-4796-A7F4-AB967672E5C4}"/>
            </a:ext>
          </a:extLst>
        </xdr:cNvPr>
        <xdr:cNvSpPr/>
      </xdr:nvSpPr>
      <xdr:spPr>
        <a:xfrm>
          <a:off x="6921500" y="1463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111023</xdr:rowOff>
    </xdr:from>
    <xdr:to>
      <xdr:col>41</xdr:col>
      <xdr:colOff>50800</xdr:colOff>
      <xdr:row>85</xdr:row>
      <xdr:rowOff>113309</xdr:rowOff>
    </xdr:to>
    <xdr:cxnSp macro="">
      <xdr:nvCxnSpPr>
        <xdr:cNvPr id="368" name="直線コネクタ 367">
          <a:extLst>
            <a:ext uri="{FF2B5EF4-FFF2-40B4-BE49-F238E27FC236}">
              <a16:creationId xmlns:a16="http://schemas.microsoft.com/office/drawing/2014/main" id="{FDF20FD5-FB39-4F1B-A5A6-AD142603278E}"/>
            </a:ext>
          </a:extLst>
        </xdr:cNvPr>
        <xdr:cNvCxnSpPr/>
      </xdr:nvCxnSpPr>
      <xdr:spPr>
        <a:xfrm flipV="1">
          <a:off x="6972300" y="1468427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369" name="n_1aveValue【福祉施設】&#10;一人当たり面積">
          <a:extLst>
            <a:ext uri="{FF2B5EF4-FFF2-40B4-BE49-F238E27FC236}">
              <a16:creationId xmlns:a16="http://schemas.microsoft.com/office/drawing/2014/main" id="{D720588B-B5F8-44D2-A398-CB608F3CA515}"/>
            </a:ext>
          </a:extLst>
        </xdr:cNvPr>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8017</xdr:rowOff>
    </xdr:from>
    <xdr:ext cx="469744" cy="259045"/>
    <xdr:sp macro="" textlink="">
      <xdr:nvSpPr>
        <xdr:cNvPr id="370" name="n_2aveValue【福祉施設】&#10;一人当たり面積">
          <a:extLst>
            <a:ext uri="{FF2B5EF4-FFF2-40B4-BE49-F238E27FC236}">
              <a16:creationId xmlns:a16="http://schemas.microsoft.com/office/drawing/2014/main" id="{489D303B-76E6-408F-9C51-E85BA9F84751}"/>
            </a:ext>
          </a:extLst>
        </xdr:cNvPr>
        <xdr:cNvSpPr txBox="1"/>
      </xdr:nvSpPr>
      <xdr:spPr>
        <a:xfrm>
          <a:off x="8515427" y="1475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8017</xdr:rowOff>
    </xdr:from>
    <xdr:ext cx="469744" cy="259045"/>
    <xdr:sp macro="" textlink="">
      <xdr:nvSpPr>
        <xdr:cNvPr id="371" name="n_3aveValue【福祉施設】&#10;一人当たり面積">
          <a:extLst>
            <a:ext uri="{FF2B5EF4-FFF2-40B4-BE49-F238E27FC236}">
              <a16:creationId xmlns:a16="http://schemas.microsoft.com/office/drawing/2014/main" id="{47C2A8F3-ED70-4391-9BB3-08BACAB017C4}"/>
            </a:ext>
          </a:extLst>
        </xdr:cNvPr>
        <xdr:cNvSpPr txBox="1"/>
      </xdr:nvSpPr>
      <xdr:spPr>
        <a:xfrm>
          <a:off x="7626427" y="1475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46905</xdr:rowOff>
    </xdr:from>
    <xdr:ext cx="469744" cy="259045"/>
    <xdr:sp macro="" textlink="">
      <xdr:nvSpPr>
        <xdr:cNvPr id="372" name="n_4aveValue【福祉施設】&#10;一人当たり面積">
          <a:extLst>
            <a:ext uri="{FF2B5EF4-FFF2-40B4-BE49-F238E27FC236}">
              <a16:creationId xmlns:a16="http://schemas.microsoft.com/office/drawing/2014/main" id="{07C2DBF4-80D2-4173-A559-316A7D6BF2A3}"/>
            </a:ext>
          </a:extLst>
        </xdr:cNvPr>
        <xdr:cNvSpPr txBox="1"/>
      </xdr:nvSpPr>
      <xdr:spPr>
        <a:xfrm>
          <a:off x="6737427" y="1410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148150</xdr:rowOff>
    </xdr:from>
    <xdr:ext cx="469744" cy="259045"/>
    <xdr:sp macro="" textlink="">
      <xdr:nvSpPr>
        <xdr:cNvPr id="373" name="n_1mainValue【福祉施設】&#10;一人当たり面積">
          <a:extLst>
            <a:ext uri="{FF2B5EF4-FFF2-40B4-BE49-F238E27FC236}">
              <a16:creationId xmlns:a16="http://schemas.microsoft.com/office/drawing/2014/main" id="{113172AC-7313-40F0-9A58-A821206D2DF7}"/>
            </a:ext>
          </a:extLst>
        </xdr:cNvPr>
        <xdr:cNvSpPr txBox="1"/>
      </xdr:nvSpPr>
      <xdr:spPr>
        <a:xfrm>
          <a:off x="9391727" y="1472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4615</xdr:rowOff>
    </xdr:from>
    <xdr:ext cx="469744" cy="259045"/>
    <xdr:sp macro="" textlink="">
      <xdr:nvSpPr>
        <xdr:cNvPr id="374" name="n_2mainValue【福祉施設】&#10;一人当たり面積">
          <a:extLst>
            <a:ext uri="{FF2B5EF4-FFF2-40B4-BE49-F238E27FC236}">
              <a16:creationId xmlns:a16="http://schemas.microsoft.com/office/drawing/2014/main" id="{8E7BDC67-3E95-459E-8DF8-F57B8AD3B0DE}"/>
            </a:ext>
          </a:extLst>
        </xdr:cNvPr>
        <xdr:cNvSpPr txBox="1"/>
      </xdr:nvSpPr>
      <xdr:spPr>
        <a:xfrm>
          <a:off x="8515427" y="1440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6900</xdr:rowOff>
    </xdr:from>
    <xdr:ext cx="469744" cy="259045"/>
    <xdr:sp macro="" textlink="">
      <xdr:nvSpPr>
        <xdr:cNvPr id="375" name="n_3mainValue【福祉施設】&#10;一人当たり面積">
          <a:extLst>
            <a:ext uri="{FF2B5EF4-FFF2-40B4-BE49-F238E27FC236}">
              <a16:creationId xmlns:a16="http://schemas.microsoft.com/office/drawing/2014/main" id="{995486BB-9880-4C1F-AF33-23A6D6331111}"/>
            </a:ext>
          </a:extLst>
        </xdr:cNvPr>
        <xdr:cNvSpPr txBox="1"/>
      </xdr:nvSpPr>
      <xdr:spPr>
        <a:xfrm>
          <a:off x="7626427" y="144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155236</xdr:rowOff>
    </xdr:from>
    <xdr:ext cx="469744" cy="259045"/>
    <xdr:sp macro="" textlink="">
      <xdr:nvSpPr>
        <xdr:cNvPr id="376" name="n_4mainValue【福祉施設】&#10;一人当たり面積">
          <a:extLst>
            <a:ext uri="{FF2B5EF4-FFF2-40B4-BE49-F238E27FC236}">
              <a16:creationId xmlns:a16="http://schemas.microsoft.com/office/drawing/2014/main" id="{2418C34A-70A0-4790-936E-E45945B72CC5}"/>
            </a:ext>
          </a:extLst>
        </xdr:cNvPr>
        <xdr:cNvSpPr txBox="1"/>
      </xdr:nvSpPr>
      <xdr:spPr>
        <a:xfrm>
          <a:off x="6737427" y="1472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B26DEBC5-084A-4D77-9BC4-CC8F43FE451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B48D68C0-AB89-4904-8D55-536D51B53F0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B5F0DD1D-352E-4920-B049-B7CA272BF7B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9BAAAD98-596F-4861-8134-69F6010B901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DEFF16D-6A7C-4CF1-95D8-C4F9C6CA495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9EA14A95-01EC-4927-808E-BAC4A584E9F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295D4CE2-5DB9-4CE7-A56B-3BA0823E882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98145BBC-8CE5-4BE0-A321-36958680388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2F66F717-481D-4D0A-9916-A1102F768C2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38E8B775-04F4-4B96-BEE0-EF40D7177C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300C3D94-7517-4B7C-B50B-ADF008BC9A9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8CF919CF-D13E-48A5-B577-828F582B222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FD6F6A27-CA6E-4376-9790-D44E52F9FC9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53F950D8-73C7-4C21-91B4-099DD4DB840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AFEEA7F5-636F-47D9-AB6C-8C278F64232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B3420F6C-76DF-44BB-92AD-AABD32BCA0A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28043D79-C515-478F-8D00-463D6872965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16AD9981-07CC-478E-ABAE-5192710917A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69FC7CE8-05BA-4D7F-83D3-B14E49A0EB7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3FB635C1-C909-40DF-9923-1EA0F3A9EC9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8C136BF0-CDE9-4ACB-A4FA-6D29F637D31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5BBB76FE-E1D3-4827-A98F-1D70F5E7E7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ECD3AD99-0139-4A01-B709-AFC8B1EB1E4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8807D44A-F5F6-43CF-8C3E-F5D838979F4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3E5A71DB-DB15-4D4F-AD4D-3B4422A1B49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D54BF993-59D1-4DE8-BDAC-E33D0DA9318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26D533D9-3E95-4544-861C-178CACC3FDF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AA75673C-0041-46C0-88C1-DC3EB087A31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B837DEC7-8750-4F44-A130-F69B7AFDBA6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B5766350-B612-436A-922A-A98AB506529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456CD2E3-662C-49A4-89CA-71A340C92DE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6E256708-16BB-4E0B-8CE3-07B7F366AD8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57C60A96-80F4-45F2-9DE3-F5806444D2F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6D97239F-5598-4828-BC35-F4E7E87B97E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D8A6F6A7-4DC5-4760-8A35-18396EE3366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E6FE3866-8CD2-43E9-B256-A0D23DE7599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C544C336-948E-4050-830B-840A2D10B76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813A4965-19DB-4B5A-8FE7-5946098A80C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C784B7A5-7478-4912-8955-30E182A1C24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A0EECD57-CAF8-4299-B744-392B2CC483A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7A80CCC3-A032-44D6-969B-873ED266B1F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a:extLst>
            <a:ext uri="{FF2B5EF4-FFF2-40B4-BE49-F238E27FC236}">
              <a16:creationId xmlns:a16="http://schemas.microsoft.com/office/drawing/2014/main" id="{38E07967-051C-4FD3-A933-66CF88834061}"/>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9757ECD6-2011-4FAE-A4A8-DB87719D6569}"/>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a:extLst>
            <a:ext uri="{FF2B5EF4-FFF2-40B4-BE49-F238E27FC236}">
              <a16:creationId xmlns:a16="http://schemas.microsoft.com/office/drawing/2014/main" id="{53863787-C829-42BF-8FA4-60FC17A21452}"/>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7EC88AEB-7602-4149-9F56-58959A53CFFF}"/>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a:extLst>
            <a:ext uri="{FF2B5EF4-FFF2-40B4-BE49-F238E27FC236}">
              <a16:creationId xmlns:a16="http://schemas.microsoft.com/office/drawing/2014/main" id="{1A6FE08B-A8BA-4755-8F8B-0D5472200ADC}"/>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B0E2A42C-4C81-489B-AF0C-8476AF7E1902}"/>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a:extLst>
            <a:ext uri="{FF2B5EF4-FFF2-40B4-BE49-F238E27FC236}">
              <a16:creationId xmlns:a16="http://schemas.microsoft.com/office/drawing/2014/main" id="{E58889B4-32C3-4A8B-9F7F-0E41F2BCCE9A}"/>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425" name="フローチャート: 判断 424">
          <a:extLst>
            <a:ext uri="{FF2B5EF4-FFF2-40B4-BE49-F238E27FC236}">
              <a16:creationId xmlns:a16="http://schemas.microsoft.com/office/drawing/2014/main" id="{0BC6EC08-31B5-4A7E-A6B0-A99A83C88C4A}"/>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26" name="フローチャート: 判断 425">
          <a:extLst>
            <a:ext uri="{FF2B5EF4-FFF2-40B4-BE49-F238E27FC236}">
              <a16:creationId xmlns:a16="http://schemas.microsoft.com/office/drawing/2014/main" id="{D7B0D4E4-6DC9-42E8-B0E2-00E6736BC8A1}"/>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27" name="フローチャート: 判断 426">
          <a:extLst>
            <a:ext uri="{FF2B5EF4-FFF2-40B4-BE49-F238E27FC236}">
              <a16:creationId xmlns:a16="http://schemas.microsoft.com/office/drawing/2014/main" id="{3CEDDACF-AA62-4566-8305-1925174A8537}"/>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28" name="フローチャート: 判断 427">
          <a:extLst>
            <a:ext uri="{FF2B5EF4-FFF2-40B4-BE49-F238E27FC236}">
              <a16:creationId xmlns:a16="http://schemas.microsoft.com/office/drawing/2014/main" id="{9FCDD9FF-489D-4260-9DA7-492A9AE57E44}"/>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7461F14-FE7C-4391-8111-8E6B09C34CE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91A6F62-683C-4469-B994-87A7D8D151C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55FBA6E-42F6-4FBC-A63A-6FD98976B01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D207A18-E1F9-4034-8858-7FE55D15D9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FA398B7-B8E5-438E-AC04-97F43F89CF3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434" name="楕円 433">
          <a:extLst>
            <a:ext uri="{FF2B5EF4-FFF2-40B4-BE49-F238E27FC236}">
              <a16:creationId xmlns:a16="http://schemas.microsoft.com/office/drawing/2014/main" id="{63CE8BA6-1A33-4798-AA3C-457FBC46173A}"/>
            </a:ext>
          </a:extLst>
        </xdr:cNvPr>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152417</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6A99C9F8-6ACA-4D3B-A87E-ED185E0526E2}"/>
            </a:ext>
          </a:extLst>
        </xdr:cNvPr>
        <xdr:cNvSpPr txBox="1"/>
      </xdr:nvSpPr>
      <xdr:spPr>
        <a:xfrm>
          <a:off x="16357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108676</xdr:rowOff>
    </xdr:from>
    <xdr:to>
      <xdr:col>81</xdr:col>
      <xdr:colOff>101600</xdr:colOff>
      <xdr:row>41</xdr:row>
      <xdr:rowOff>38826</xdr:rowOff>
    </xdr:to>
    <xdr:sp macro="" textlink="">
      <xdr:nvSpPr>
        <xdr:cNvPr id="436" name="楕円 435">
          <a:extLst>
            <a:ext uri="{FF2B5EF4-FFF2-40B4-BE49-F238E27FC236}">
              <a16:creationId xmlns:a16="http://schemas.microsoft.com/office/drawing/2014/main" id="{6ABE4735-F13F-477B-9863-091B0B43A38F}"/>
            </a:ext>
          </a:extLst>
        </xdr:cNvPr>
        <xdr:cNvSpPr/>
      </xdr:nvSpPr>
      <xdr:spPr>
        <a:xfrm>
          <a:off x="15430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40</xdr:row>
      <xdr:rowOff>159476</xdr:rowOff>
    </xdr:to>
    <xdr:cxnSp macro="">
      <xdr:nvCxnSpPr>
        <xdr:cNvPr id="437" name="直線コネクタ 436">
          <a:extLst>
            <a:ext uri="{FF2B5EF4-FFF2-40B4-BE49-F238E27FC236}">
              <a16:creationId xmlns:a16="http://schemas.microsoft.com/office/drawing/2014/main" id="{BB43158C-EE3E-4C8B-9972-1DC1387EDF09}"/>
            </a:ext>
          </a:extLst>
        </xdr:cNvPr>
        <xdr:cNvCxnSpPr/>
      </xdr:nvCxnSpPr>
      <xdr:spPr>
        <a:xfrm flipV="1">
          <a:off x="15481300" y="6739890"/>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108676</xdr:rowOff>
    </xdr:from>
    <xdr:to>
      <xdr:col>76</xdr:col>
      <xdr:colOff>165100</xdr:colOff>
      <xdr:row>41</xdr:row>
      <xdr:rowOff>38826</xdr:rowOff>
    </xdr:to>
    <xdr:sp macro="" textlink="">
      <xdr:nvSpPr>
        <xdr:cNvPr id="438" name="楕円 437">
          <a:extLst>
            <a:ext uri="{FF2B5EF4-FFF2-40B4-BE49-F238E27FC236}">
              <a16:creationId xmlns:a16="http://schemas.microsoft.com/office/drawing/2014/main" id="{5A85E077-80D2-4B37-B6D4-E4661DE5676D}"/>
            </a:ext>
          </a:extLst>
        </xdr:cNvPr>
        <xdr:cNvSpPr/>
      </xdr:nvSpPr>
      <xdr:spPr>
        <a:xfrm>
          <a:off x="14541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159476</xdr:rowOff>
    </xdr:from>
    <xdr:to>
      <xdr:col>81</xdr:col>
      <xdr:colOff>50800</xdr:colOff>
      <xdr:row>40</xdr:row>
      <xdr:rowOff>159476</xdr:rowOff>
    </xdr:to>
    <xdr:cxnSp macro="">
      <xdr:nvCxnSpPr>
        <xdr:cNvPr id="439" name="直線コネクタ 438">
          <a:extLst>
            <a:ext uri="{FF2B5EF4-FFF2-40B4-BE49-F238E27FC236}">
              <a16:creationId xmlns:a16="http://schemas.microsoft.com/office/drawing/2014/main" id="{82B2BE31-DB99-44BE-B7F4-CDEA24E20EEA}"/>
            </a:ext>
          </a:extLst>
        </xdr:cNvPr>
        <xdr:cNvCxnSpPr/>
      </xdr:nvCxnSpPr>
      <xdr:spPr>
        <a:xfrm>
          <a:off x="14592300" y="701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69487</xdr:rowOff>
    </xdr:from>
    <xdr:to>
      <xdr:col>72</xdr:col>
      <xdr:colOff>38100</xdr:colOff>
      <xdr:row>40</xdr:row>
      <xdr:rowOff>171087</xdr:rowOff>
    </xdr:to>
    <xdr:sp macro="" textlink="">
      <xdr:nvSpPr>
        <xdr:cNvPr id="440" name="楕円 439">
          <a:extLst>
            <a:ext uri="{FF2B5EF4-FFF2-40B4-BE49-F238E27FC236}">
              <a16:creationId xmlns:a16="http://schemas.microsoft.com/office/drawing/2014/main" id="{9A19A899-3A28-4010-AED4-56D50047BB7B}"/>
            </a:ext>
          </a:extLst>
        </xdr:cNvPr>
        <xdr:cNvSpPr/>
      </xdr:nvSpPr>
      <xdr:spPr>
        <a:xfrm>
          <a:off x="13652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120287</xdr:rowOff>
    </xdr:from>
    <xdr:to>
      <xdr:col>76</xdr:col>
      <xdr:colOff>114300</xdr:colOff>
      <xdr:row>40</xdr:row>
      <xdr:rowOff>159476</xdr:rowOff>
    </xdr:to>
    <xdr:cxnSp macro="">
      <xdr:nvCxnSpPr>
        <xdr:cNvPr id="441" name="直線コネクタ 440">
          <a:extLst>
            <a:ext uri="{FF2B5EF4-FFF2-40B4-BE49-F238E27FC236}">
              <a16:creationId xmlns:a16="http://schemas.microsoft.com/office/drawing/2014/main" id="{3ABEF024-F57B-4F1D-B382-4A739767C68F}"/>
            </a:ext>
          </a:extLst>
        </xdr:cNvPr>
        <xdr:cNvCxnSpPr/>
      </xdr:nvCxnSpPr>
      <xdr:spPr>
        <a:xfrm>
          <a:off x="13703300" y="69782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30299</xdr:rowOff>
    </xdr:from>
    <xdr:to>
      <xdr:col>67</xdr:col>
      <xdr:colOff>101600</xdr:colOff>
      <xdr:row>40</xdr:row>
      <xdr:rowOff>131899</xdr:rowOff>
    </xdr:to>
    <xdr:sp macro="" textlink="">
      <xdr:nvSpPr>
        <xdr:cNvPr id="442" name="楕円 441">
          <a:extLst>
            <a:ext uri="{FF2B5EF4-FFF2-40B4-BE49-F238E27FC236}">
              <a16:creationId xmlns:a16="http://schemas.microsoft.com/office/drawing/2014/main" id="{47D52263-76B6-401E-941F-EC0C6F894582}"/>
            </a:ext>
          </a:extLst>
        </xdr:cNvPr>
        <xdr:cNvSpPr/>
      </xdr:nvSpPr>
      <xdr:spPr>
        <a:xfrm>
          <a:off x="12763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81099</xdr:rowOff>
    </xdr:from>
    <xdr:to>
      <xdr:col>71</xdr:col>
      <xdr:colOff>177800</xdr:colOff>
      <xdr:row>40</xdr:row>
      <xdr:rowOff>120287</xdr:rowOff>
    </xdr:to>
    <xdr:cxnSp macro="">
      <xdr:nvCxnSpPr>
        <xdr:cNvPr id="443" name="直線コネクタ 442">
          <a:extLst>
            <a:ext uri="{FF2B5EF4-FFF2-40B4-BE49-F238E27FC236}">
              <a16:creationId xmlns:a16="http://schemas.microsoft.com/office/drawing/2014/main" id="{64180BAC-1444-4DC7-9E37-C4FE2CE97B89}"/>
            </a:ext>
          </a:extLst>
        </xdr:cNvPr>
        <xdr:cNvCxnSpPr/>
      </xdr:nvCxnSpPr>
      <xdr:spPr>
        <a:xfrm>
          <a:off x="12814300" y="69390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71A1BE22-2478-4E7A-AD38-FE4D5D36D36B}"/>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D35F9674-F928-4EAF-A058-073A4FAF71D2}"/>
            </a:ext>
          </a:extLst>
        </xdr:cNvPr>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A818EBF0-2B6E-4667-80DA-4840E56C1B96}"/>
            </a:ext>
          </a:extLst>
        </xdr:cNvPr>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492A9B96-4BD1-4FD9-BA4D-B98826497949}"/>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29953</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232BA38D-D6B4-4BFD-923D-7E537A00FF91}"/>
            </a:ext>
          </a:extLst>
        </xdr:cNvPr>
        <xdr:cNvSpPr txBox="1"/>
      </xdr:nvSpPr>
      <xdr:spPr>
        <a:xfrm>
          <a:off x="152660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29953</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E707FB0-EDB7-46F7-8E71-975F37C040D5}"/>
            </a:ext>
          </a:extLst>
        </xdr:cNvPr>
        <xdr:cNvSpPr txBox="1"/>
      </xdr:nvSpPr>
      <xdr:spPr>
        <a:xfrm>
          <a:off x="143897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162214</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FEF38AB1-E45F-4910-9072-2B1F0BD294E6}"/>
            </a:ext>
          </a:extLst>
        </xdr:cNvPr>
        <xdr:cNvSpPr txBox="1"/>
      </xdr:nvSpPr>
      <xdr:spPr>
        <a:xfrm>
          <a:off x="13500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123026</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7AFFB567-8F7B-400A-8C04-C2715D9622E6}"/>
            </a:ext>
          </a:extLst>
        </xdr:cNvPr>
        <xdr:cNvSpPr txBox="1"/>
      </xdr:nvSpPr>
      <xdr:spPr>
        <a:xfrm>
          <a:off x="12611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C5EBD244-DC9F-491F-9D25-B896A963BE0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25555942-0E66-45FF-BF4A-304F984CB8D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C622D804-F0DE-459C-991C-D3D21B6D0E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CE09E05B-D9BB-4FAF-BE69-E6FD5B13FC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C7605D20-50EE-4426-BD2D-A78D523F61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37BE46E6-A4A9-49D8-85A1-DD64E68AEEA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1DF9042E-8263-4A71-A4DF-9015239BDE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6F684E46-780A-46B2-A077-522A5E34AAC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1E345AAA-F0B0-4ECE-955E-94FB2C57081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9CFB18FD-F889-4493-8CE1-A7018408C87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1EFE84-0655-42CE-A4CA-002F69D1EE3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6474C391-F1EF-4EE7-8889-AE3041978B7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81671C5B-F35F-482E-A9D8-10679474344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a:extLst>
            <a:ext uri="{FF2B5EF4-FFF2-40B4-BE49-F238E27FC236}">
              <a16:creationId xmlns:a16="http://schemas.microsoft.com/office/drawing/2014/main" id="{2685E614-0DA5-4410-AD21-DD1BD150DC74}"/>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F836021A-CC5F-4C9C-AAC6-64A08D007AF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a:extLst>
            <a:ext uri="{FF2B5EF4-FFF2-40B4-BE49-F238E27FC236}">
              <a16:creationId xmlns:a16="http://schemas.microsoft.com/office/drawing/2014/main" id="{00090AFB-0EC9-45E6-BF3C-85FD62CEE772}"/>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5CDEAF51-5216-48F7-9B63-51220FF8FF6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a:extLst>
            <a:ext uri="{FF2B5EF4-FFF2-40B4-BE49-F238E27FC236}">
              <a16:creationId xmlns:a16="http://schemas.microsoft.com/office/drawing/2014/main" id="{A1D2DF88-D091-4F61-8F86-CE31E6303D6F}"/>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EE49BF10-127B-49FE-A19E-C29A34ADD15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a:extLst>
            <a:ext uri="{FF2B5EF4-FFF2-40B4-BE49-F238E27FC236}">
              <a16:creationId xmlns:a16="http://schemas.microsoft.com/office/drawing/2014/main" id="{59AD88B1-8CEB-490F-8760-A96E5A2DC4C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70DB0381-3727-4BF5-8A7D-F20683B5D7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a:extLst>
            <a:ext uri="{FF2B5EF4-FFF2-40B4-BE49-F238E27FC236}">
              <a16:creationId xmlns:a16="http://schemas.microsoft.com/office/drawing/2014/main" id="{9F140930-D055-44F5-A5A4-EB410185C587}"/>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E9CC0F4E-A4B5-4718-9381-9A0A93A5988F}"/>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a:extLst>
            <a:ext uri="{FF2B5EF4-FFF2-40B4-BE49-F238E27FC236}">
              <a16:creationId xmlns:a16="http://schemas.microsoft.com/office/drawing/2014/main" id="{577BE3FE-752E-42AE-BF6F-EEF48354B8FF}"/>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a:extLst>
            <a:ext uri="{FF2B5EF4-FFF2-40B4-BE49-F238E27FC236}">
              <a16:creationId xmlns:a16="http://schemas.microsoft.com/office/drawing/2014/main" id="{6C9CA355-87E4-4802-AE14-C9CE5469CD65}"/>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a:extLst>
            <a:ext uri="{FF2B5EF4-FFF2-40B4-BE49-F238E27FC236}">
              <a16:creationId xmlns:a16="http://schemas.microsoft.com/office/drawing/2014/main" id="{43258DF5-BE7C-4758-AF5F-D41C742B30DD}"/>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2FED247B-6B71-46B5-BC8C-A24EEEC4878D}"/>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a:extLst>
            <a:ext uri="{FF2B5EF4-FFF2-40B4-BE49-F238E27FC236}">
              <a16:creationId xmlns:a16="http://schemas.microsoft.com/office/drawing/2014/main" id="{3C780BB9-D0F0-40B2-A0C2-59CC21AD6DCF}"/>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80" name="フローチャート: 判断 479">
          <a:extLst>
            <a:ext uri="{FF2B5EF4-FFF2-40B4-BE49-F238E27FC236}">
              <a16:creationId xmlns:a16="http://schemas.microsoft.com/office/drawing/2014/main" id="{AFE5BB65-F330-485D-B54A-8E8887088839}"/>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28641</xdr:rowOff>
    </xdr:from>
    <xdr:to>
      <xdr:col>107</xdr:col>
      <xdr:colOff>101600</xdr:colOff>
      <xdr:row>41</xdr:row>
      <xdr:rowOff>130241</xdr:rowOff>
    </xdr:to>
    <xdr:sp macro="" textlink="">
      <xdr:nvSpPr>
        <xdr:cNvPr id="481" name="フローチャート: 判断 480">
          <a:extLst>
            <a:ext uri="{FF2B5EF4-FFF2-40B4-BE49-F238E27FC236}">
              <a16:creationId xmlns:a16="http://schemas.microsoft.com/office/drawing/2014/main" id="{BEA41808-12AE-4EA9-8514-FDA16ED9154F}"/>
            </a:ext>
          </a:extLst>
        </xdr:cNvPr>
        <xdr:cNvSpPr/>
      </xdr:nvSpPr>
      <xdr:spPr>
        <a:xfrm>
          <a:off x="20383500" y="705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24633</xdr:rowOff>
    </xdr:from>
    <xdr:to>
      <xdr:col>102</xdr:col>
      <xdr:colOff>165100</xdr:colOff>
      <xdr:row>41</xdr:row>
      <xdr:rowOff>126233</xdr:rowOff>
    </xdr:to>
    <xdr:sp macro="" textlink="">
      <xdr:nvSpPr>
        <xdr:cNvPr id="482" name="フローチャート: 判断 481">
          <a:extLst>
            <a:ext uri="{FF2B5EF4-FFF2-40B4-BE49-F238E27FC236}">
              <a16:creationId xmlns:a16="http://schemas.microsoft.com/office/drawing/2014/main" id="{3884418F-0DAB-405A-A0CA-ACE40E10854D}"/>
            </a:ext>
          </a:extLst>
        </xdr:cNvPr>
        <xdr:cNvSpPr/>
      </xdr:nvSpPr>
      <xdr:spPr>
        <a:xfrm>
          <a:off x="19494500" y="70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20686</xdr:rowOff>
    </xdr:from>
    <xdr:to>
      <xdr:col>98</xdr:col>
      <xdr:colOff>38100</xdr:colOff>
      <xdr:row>41</xdr:row>
      <xdr:rowOff>122286</xdr:rowOff>
    </xdr:to>
    <xdr:sp macro="" textlink="">
      <xdr:nvSpPr>
        <xdr:cNvPr id="483" name="フローチャート: 判断 482">
          <a:extLst>
            <a:ext uri="{FF2B5EF4-FFF2-40B4-BE49-F238E27FC236}">
              <a16:creationId xmlns:a16="http://schemas.microsoft.com/office/drawing/2014/main" id="{CB794D3A-328B-41BA-8914-A7628C1869B5}"/>
            </a:ext>
          </a:extLst>
        </xdr:cNvPr>
        <xdr:cNvSpPr/>
      </xdr:nvSpPr>
      <xdr:spPr>
        <a:xfrm>
          <a:off x="18605500" y="705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1C679E22-38C9-4997-BD41-F175FCEDA6E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E273FAA-61CA-4F92-82A4-5D41EA7AB0C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95C520C-076C-4C28-ACD1-15B26B7E679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F510B2D-E82F-4FC4-A3A4-3EB58E34364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D4DAEF8-F382-4575-A412-8EA6D2FD6E7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148318</xdr:rowOff>
    </xdr:from>
    <xdr:to>
      <xdr:col>116</xdr:col>
      <xdr:colOff>114300</xdr:colOff>
      <xdr:row>41</xdr:row>
      <xdr:rowOff>78468</xdr:rowOff>
    </xdr:to>
    <xdr:sp macro="" textlink="">
      <xdr:nvSpPr>
        <xdr:cNvPr id="489" name="楕円 488">
          <a:extLst>
            <a:ext uri="{FF2B5EF4-FFF2-40B4-BE49-F238E27FC236}">
              <a16:creationId xmlns:a16="http://schemas.microsoft.com/office/drawing/2014/main" id="{5A08E972-CC7A-4000-84E3-4430D75B4CF2}"/>
            </a:ext>
          </a:extLst>
        </xdr:cNvPr>
        <xdr:cNvSpPr/>
      </xdr:nvSpPr>
      <xdr:spPr>
        <a:xfrm>
          <a:off x="22110700" y="70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107068</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993C2F9D-83A9-4F1A-8664-4A4A7E925592}"/>
            </a:ext>
          </a:extLst>
        </xdr:cNvPr>
        <xdr:cNvSpPr txBox="1"/>
      </xdr:nvSpPr>
      <xdr:spPr>
        <a:xfrm>
          <a:off x="22199600" y="69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10508</xdr:rowOff>
    </xdr:from>
    <xdr:to>
      <xdr:col>112</xdr:col>
      <xdr:colOff>38100</xdr:colOff>
      <xdr:row>41</xdr:row>
      <xdr:rowOff>112108</xdr:rowOff>
    </xdr:to>
    <xdr:sp macro="" textlink="">
      <xdr:nvSpPr>
        <xdr:cNvPr id="491" name="楕円 490">
          <a:extLst>
            <a:ext uri="{FF2B5EF4-FFF2-40B4-BE49-F238E27FC236}">
              <a16:creationId xmlns:a16="http://schemas.microsoft.com/office/drawing/2014/main" id="{CFE4299F-C438-433B-8C51-126918CF7C3A}"/>
            </a:ext>
          </a:extLst>
        </xdr:cNvPr>
        <xdr:cNvSpPr/>
      </xdr:nvSpPr>
      <xdr:spPr>
        <a:xfrm>
          <a:off x="21272500" y="703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27668</xdr:rowOff>
    </xdr:from>
    <xdr:to>
      <xdr:col>116</xdr:col>
      <xdr:colOff>63500</xdr:colOff>
      <xdr:row>41</xdr:row>
      <xdr:rowOff>61308</xdr:rowOff>
    </xdr:to>
    <xdr:cxnSp macro="">
      <xdr:nvCxnSpPr>
        <xdr:cNvPr id="492" name="直線コネクタ 491">
          <a:extLst>
            <a:ext uri="{FF2B5EF4-FFF2-40B4-BE49-F238E27FC236}">
              <a16:creationId xmlns:a16="http://schemas.microsoft.com/office/drawing/2014/main" id="{D94AAE37-DAF8-4117-96CE-1327D1D5A7D7}"/>
            </a:ext>
          </a:extLst>
        </xdr:cNvPr>
        <xdr:cNvCxnSpPr/>
      </xdr:nvCxnSpPr>
      <xdr:spPr>
        <a:xfrm flipV="1">
          <a:off x="21323300" y="7057118"/>
          <a:ext cx="838200" cy="3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10844</xdr:rowOff>
    </xdr:from>
    <xdr:to>
      <xdr:col>107</xdr:col>
      <xdr:colOff>101600</xdr:colOff>
      <xdr:row>41</xdr:row>
      <xdr:rowOff>112444</xdr:rowOff>
    </xdr:to>
    <xdr:sp macro="" textlink="">
      <xdr:nvSpPr>
        <xdr:cNvPr id="493" name="楕円 492">
          <a:extLst>
            <a:ext uri="{FF2B5EF4-FFF2-40B4-BE49-F238E27FC236}">
              <a16:creationId xmlns:a16="http://schemas.microsoft.com/office/drawing/2014/main" id="{FD01BB8A-5E3E-4C1B-B8A4-409E1E4F377E}"/>
            </a:ext>
          </a:extLst>
        </xdr:cNvPr>
        <xdr:cNvSpPr/>
      </xdr:nvSpPr>
      <xdr:spPr>
        <a:xfrm>
          <a:off x="20383500" y="70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61308</xdr:rowOff>
    </xdr:from>
    <xdr:to>
      <xdr:col>111</xdr:col>
      <xdr:colOff>177800</xdr:colOff>
      <xdr:row>41</xdr:row>
      <xdr:rowOff>61644</xdr:rowOff>
    </xdr:to>
    <xdr:cxnSp macro="">
      <xdr:nvCxnSpPr>
        <xdr:cNvPr id="494" name="直線コネクタ 493">
          <a:extLst>
            <a:ext uri="{FF2B5EF4-FFF2-40B4-BE49-F238E27FC236}">
              <a16:creationId xmlns:a16="http://schemas.microsoft.com/office/drawing/2014/main" id="{A09AB8CB-BD5A-4A36-866F-27A26E62E829}"/>
            </a:ext>
          </a:extLst>
        </xdr:cNvPr>
        <xdr:cNvCxnSpPr/>
      </xdr:nvCxnSpPr>
      <xdr:spPr>
        <a:xfrm flipV="1">
          <a:off x="20434300" y="7090758"/>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12226</xdr:rowOff>
    </xdr:from>
    <xdr:to>
      <xdr:col>102</xdr:col>
      <xdr:colOff>165100</xdr:colOff>
      <xdr:row>41</xdr:row>
      <xdr:rowOff>113826</xdr:rowOff>
    </xdr:to>
    <xdr:sp macro="" textlink="">
      <xdr:nvSpPr>
        <xdr:cNvPr id="495" name="楕円 494">
          <a:extLst>
            <a:ext uri="{FF2B5EF4-FFF2-40B4-BE49-F238E27FC236}">
              <a16:creationId xmlns:a16="http://schemas.microsoft.com/office/drawing/2014/main" id="{79F0FB7F-A47A-4C88-BE7D-17B46CE01EAE}"/>
            </a:ext>
          </a:extLst>
        </xdr:cNvPr>
        <xdr:cNvSpPr/>
      </xdr:nvSpPr>
      <xdr:spPr>
        <a:xfrm>
          <a:off x="19494500" y="70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61644</xdr:rowOff>
    </xdr:from>
    <xdr:to>
      <xdr:col>107</xdr:col>
      <xdr:colOff>50800</xdr:colOff>
      <xdr:row>41</xdr:row>
      <xdr:rowOff>63026</xdr:rowOff>
    </xdr:to>
    <xdr:cxnSp macro="">
      <xdr:nvCxnSpPr>
        <xdr:cNvPr id="496" name="直線コネクタ 495">
          <a:extLst>
            <a:ext uri="{FF2B5EF4-FFF2-40B4-BE49-F238E27FC236}">
              <a16:creationId xmlns:a16="http://schemas.microsoft.com/office/drawing/2014/main" id="{B03D1ABE-2D48-4E1A-8467-313C0062F0FB}"/>
            </a:ext>
          </a:extLst>
        </xdr:cNvPr>
        <xdr:cNvCxnSpPr/>
      </xdr:nvCxnSpPr>
      <xdr:spPr>
        <a:xfrm flipV="1">
          <a:off x="19545300" y="7091094"/>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13658</xdr:rowOff>
    </xdr:from>
    <xdr:to>
      <xdr:col>98</xdr:col>
      <xdr:colOff>38100</xdr:colOff>
      <xdr:row>41</xdr:row>
      <xdr:rowOff>115258</xdr:rowOff>
    </xdr:to>
    <xdr:sp macro="" textlink="">
      <xdr:nvSpPr>
        <xdr:cNvPr id="497" name="楕円 496">
          <a:extLst>
            <a:ext uri="{FF2B5EF4-FFF2-40B4-BE49-F238E27FC236}">
              <a16:creationId xmlns:a16="http://schemas.microsoft.com/office/drawing/2014/main" id="{E73AF50C-1C20-4842-9215-B9DFB64E6752}"/>
            </a:ext>
          </a:extLst>
        </xdr:cNvPr>
        <xdr:cNvSpPr/>
      </xdr:nvSpPr>
      <xdr:spPr>
        <a:xfrm>
          <a:off x="18605500" y="70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63026</xdr:rowOff>
    </xdr:from>
    <xdr:to>
      <xdr:col>102</xdr:col>
      <xdr:colOff>114300</xdr:colOff>
      <xdr:row>41</xdr:row>
      <xdr:rowOff>64458</xdr:rowOff>
    </xdr:to>
    <xdr:cxnSp macro="">
      <xdr:nvCxnSpPr>
        <xdr:cNvPr id="498" name="直線コネクタ 497">
          <a:extLst>
            <a:ext uri="{FF2B5EF4-FFF2-40B4-BE49-F238E27FC236}">
              <a16:creationId xmlns:a16="http://schemas.microsoft.com/office/drawing/2014/main" id="{9B164052-17D6-412B-8F2A-0CB65250328D}"/>
            </a:ext>
          </a:extLst>
        </xdr:cNvPr>
        <xdr:cNvCxnSpPr/>
      </xdr:nvCxnSpPr>
      <xdr:spPr>
        <a:xfrm flipV="1">
          <a:off x="18656300" y="7092476"/>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82E155FA-ED21-42AD-8B6A-3E092734A3FC}"/>
            </a:ext>
          </a:extLst>
        </xdr:cNvPr>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121368</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AD0BACFB-C537-451E-83E1-D23F26DBD1E5}"/>
            </a:ext>
          </a:extLst>
        </xdr:cNvPr>
        <xdr:cNvSpPr txBox="1"/>
      </xdr:nvSpPr>
      <xdr:spPr>
        <a:xfrm>
          <a:off x="20134795" y="715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117360</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3C0E01C9-8BF1-4368-82BA-71F63F78B980}"/>
            </a:ext>
          </a:extLst>
        </xdr:cNvPr>
        <xdr:cNvSpPr txBox="1"/>
      </xdr:nvSpPr>
      <xdr:spPr>
        <a:xfrm>
          <a:off x="19245795" y="714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113413</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B69037AD-9CD3-4504-9838-7167A466AFC7}"/>
            </a:ext>
          </a:extLst>
        </xdr:cNvPr>
        <xdr:cNvSpPr txBox="1"/>
      </xdr:nvSpPr>
      <xdr:spPr>
        <a:xfrm>
          <a:off x="18356795" y="714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103235</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id="{565194A1-CDDC-4FAA-91FB-567102A22E16}"/>
            </a:ext>
          </a:extLst>
        </xdr:cNvPr>
        <xdr:cNvSpPr txBox="1"/>
      </xdr:nvSpPr>
      <xdr:spPr>
        <a:xfrm>
          <a:off x="21011095" y="713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128971</xdr:rowOff>
    </xdr:from>
    <xdr:ext cx="599010" cy="259045"/>
    <xdr:sp macro="" textlink="">
      <xdr:nvSpPr>
        <xdr:cNvPr id="504" name="n_2mainValue【一般廃棄物処理施設】&#10;一人当たり有形固定資産（償却資産）額">
          <a:extLst>
            <a:ext uri="{FF2B5EF4-FFF2-40B4-BE49-F238E27FC236}">
              <a16:creationId xmlns:a16="http://schemas.microsoft.com/office/drawing/2014/main" id="{86939BCF-2438-418E-9E35-36B7D06E9C3E}"/>
            </a:ext>
          </a:extLst>
        </xdr:cNvPr>
        <xdr:cNvSpPr txBox="1"/>
      </xdr:nvSpPr>
      <xdr:spPr>
        <a:xfrm>
          <a:off x="20134795" y="681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130353</xdr:rowOff>
    </xdr:from>
    <xdr:ext cx="599010" cy="259045"/>
    <xdr:sp macro="" textlink="">
      <xdr:nvSpPr>
        <xdr:cNvPr id="505" name="n_3mainValue【一般廃棄物処理施設】&#10;一人当たり有形固定資産（償却資産）額">
          <a:extLst>
            <a:ext uri="{FF2B5EF4-FFF2-40B4-BE49-F238E27FC236}">
              <a16:creationId xmlns:a16="http://schemas.microsoft.com/office/drawing/2014/main" id="{F75F6D72-483D-4C1A-88C9-9EE177A68DC5}"/>
            </a:ext>
          </a:extLst>
        </xdr:cNvPr>
        <xdr:cNvSpPr txBox="1"/>
      </xdr:nvSpPr>
      <xdr:spPr>
        <a:xfrm>
          <a:off x="19245795" y="681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131785</xdr:rowOff>
    </xdr:from>
    <xdr:ext cx="599010" cy="259045"/>
    <xdr:sp macro="" textlink="">
      <xdr:nvSpPr>
        <xdr:cNvPr id="506" name="n_4mainValue【一般廃棄物処理施設】&#10;一人当たり有形固定資産（償却資産）額">
          <a:extLst>
            <a:ext uri="{FF2B5EF4-FFF2-40B4-BE49-F238E27FC236}">
              <a16:creationId xmlns:a16="http://schemas.microsoft.com/office/drawing/2014/main" id="{F91742DD-2E68-4200-865C-21E15DA8F05C}"/>
            </a:ext>
          </a:extLst>
        </xdr:cNvPr>
        <xdr:cNvSpPr txBox="1"/>
      </xdr:nvSpPr>
      <xdr:spPr>
        <a:xfrm>
          <a:off x="18356795" y="681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189797-57B7-46D5-95D2-4B5CB4531EF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CF0D1FDF-6FA1-4739-BFD4-5914D8AF287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58E5740A-83F7-480F-B68B-61FE0974845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1D7F54F0-CFE0-46B7-8FA4-C338E2C8177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3DAD1CE9-449C-49CE-86B4-E86D6A21D28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720F6C00-C551-4CC6-A663-809B297106E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479CD32F-45DA-42D6-918E-986FBA8BE22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922BA6B0-FDA2-4B35-A3CA-80AB741B8E5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460E3752-2DC5-4DDD-A0E9-4B583B67F8F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D9E7198B-8681-4058-99A9-0CF6CE26D77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39B9A18A-8738-4275-8343-A71D3A517A4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2480687F-E466-4474-85B7-35B80D6167B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C268A781-F68C-40BD-94CA-D4D3C7D08A7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EC54DF0A-1C45-4397-B9C5-7A38E53FFA9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4E3DA8FC-9FBB-4AD0-BCF4-F9C9A90A64C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B8FBB9C5-FE6D-4FB7-80D2-CF247BA5F16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5666949F-F5C4-4DE4-99FC-5A6FD36613C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3F7BF9BD-FB5E-49E2-A085-7210A661BFB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51EE4EED-3840-44E5-851C-D7ED015DECD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E12573F4-FA30-4CCE-AE6C-BBC06C85593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B04AE1D0-890E-449E-813F-7B2A5F07F69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5395BFE8-84D9-47DA-84CD-7E990EDD16E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7F453C9F-7207-40C8-A4B7-3928D961FBB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FB8FE080-6806-4B15-B8C9-F55C07E295F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531" name="直線コネクタ 530">
          <a:extLst>
            <a:ext uri="{FF2B5EF4-FFF2-40B4-BE49-F238E27FC236}">
              <a16:creationId xmlns:a16="http://schemas.microsoft.com/office/drawing/2014/main" id="{0EAA6D8D-1A65-41E0-87D5-A24ED008A1A9}"/>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2" name="【保健センター・保健所】&#10;有形固定資産減価償却率最小値テキスト">
          <a:extLst>
            <a:ext uri="{FF2B5EF4-FFF2-40B4-BE49-F238E27FC236}">
              <a16:creationId xmlns:a16="http://schemas.microsoft.com/office/drawing/2014/main" id="{9DA722F6-59BC-401D-8967-60F531EB4A0D}"/>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3" name="直線コネクタ 532">
          <a:extLst>
            <a:ext uri="{FF2B5EF4-FFF2-40B4-BE49-F238E27FC236}">
              <a16:creationId xmlns:a16="http://schemas.microsoft.com/office/drawing/2014/main" id="{E1C6D657-3A5A-4415-A8A3-79374FA396B4}"/>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保健センター・保健所】&#10;有形固定資産減価償却率最大値テキスト">
          <a:extLst>
            <a:ext uri="{FF2B5EF4-FFF2-40B4-BE49-F238E27FC236}">
              <a16:creationId xmlns:a16="http://schemas.microsoft.com/office/drawing/2014/main" id="{3B94DDBB-53A4-47A8-B9BF-555E1D794317}"/>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80D1807C-6614-4FFD-ACC0-3ECBDA159CD2}"/>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72B1AD7A-4443-478A-88DA-5819CB4ECF87}"/>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7" name="フローチャート: 判断 536">
          <a:extLst>
            <a:ext uri="{FF2B5EF4-FFF2-40B4-BE49-F238E27FC236}">
              <a16:creationId xmlns:a16="http://schemas.microsoft.com/office/drawing/2014/main" id="{110D28B0-A878-49C8-A174-0B0DB55D9AB9}"/>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538" name="フローチャート: 判断 537">
          <a:extLst>
            <a:ext uri="{FF2B5EF4-FFF2-40B4-BE49-F238E27FC236}">
              <a16:creationId xmlns:a16="http://schemas.microsoft.com/office/drawing/2014/main" id="{BF2B5EE2-1437-42EC-A5F0-14E755EA6C51}"/>
            </a:ext>
          </a:extLst>
        </xdr:cNvPr>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46355</xdr:rowOff>
    </xdr:from>
    <xdr:to>
      <xdr:col>76</xdr:col>
      <xdr:colOff>165100</xdr:colOff>
      <xdr:row>58</xdr:row>
      <xdr:rowOff>147955</xdr:rowOff>
    </xdr:to>
    <xdr:sp macro="" textlink="">
      <xdr:nvSpPr>
        <xdr:cNvPr id="539" name="フローチャート: 判断 538">
          <a:extLst>
            <a:ext uri="{FF2B5EF4-FFF2-40B4-BE49-F238E27FC236}">
              <a16:creationId xmlns:a16="http://schemas.microsoft.com/office/drawing/2014/main" id="{4C428984-ED9D-4A7E-BCA5-81A0E1EF0A45}"/>
            </a:ext>
          </a:extLst>
        </xdr:cNvPr>
        <xdr:cNvSpPr/>
      </xdr:nvSpPr>
      <xdr:spPr>
        <a:xfrm>
          <a:off x="14541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13970</xdr:rowOff>
    </xdr:from>
    <xdr:to>
      <xdr:col>72</xdr:col>
      <xdr:colOff>38100</xdr:colOff>
      <xdr:row>58</xdr:row>
      <xdr:rowOff>115570</xdr:rowOff>
    </xdr:to>
    <xdr:sp macro="" textlink="">
      <xdr:nvSpPr>
        <xdr:cNvPr id="540" name="フローチャート: 判断 539">
          <a:extLst>
            <a:ext uri="{FF2B5EF4-FFF2-40B4-BE49-F238E27FC236}">
              <a16:creationId xmlns:a16="http://schemas.microsoft.com/office/drawing/2014/main" id="{1CA47D63-3647-46B5-95E2-751D92519379}"/>
            </a:ext>
          </a:extLst>
        </xdr:cNvPr>
        <xdr:cNvSpPr/>
      </xdr:nvSpPr>
      <xdr:spPr>
        <a:xfrm>
          <a:off x="13652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541" name="フローチャート: 判断 540">
          <a:extLst>
            <a:ext uri="{FF2B5EF4-FFF2-40B4-BE49-F238E27FC236}">
              <a16:creationId xmlns:a16="http://schemas.microsoft.com/office/drawing/2014/main" id="{55B01D59-3BBE-4422-AD02-32E54FF30E40}"/>
            </a:ext>
          </a:extLst>
        </xdr:cNvPr>
        <xdr:cNvSpPr/>
      </xdr:nvSpPr>
      <xdr:spPr>
        <a:xfrm>
          <a:off x="1276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7DFA54FA-54E4-4C39-83FD-321E3552B67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F6C6787-FA99-4A8D-8E0F-D2FCA604907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8C6FB3C-E4CE-42CC-B3BF-5015122F4D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B80607A-02C6-4352-89D1-828093AEABE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9383389-4BB4-4B38-A896-2D7160FD8FF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47" name="楕円 546">
          <a:extLst>
            <a:ext uri="{FF2B5EF4-FFF2-40B4-BE49-F238E27FC236}">
              <a16:creationId xmlns:a16="http://schemas.microsoft.com/office/drawing/2014/main" id="{20754827-E165-4E3C-A62B-50E8C7917E03}"/>
            </a:ext>
          </a:extLst>
        </xdr:cNvPr>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AF702340-98CF-48BF-8B53-4CFCFD688705}"/>
            </a:ext>
          </a:extLst>
        </xdr:cNvPr>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46355</xdr:rowOff>
    </xdr:from>
    <xdr:to>
      <xdr:col>81</xdr:col>
      <xdr:colOff>101600</xdr:colOff>
      <xdr:row>60</xdr:row>
      <xdr:rowOff>147955</xdr:rowOff>
    </xdr:to>
    <xdr:sp macro="" textlink="">
      <xdr:nvSpPr>
        <xdr:cNvPr id="549" name="楕円 548">
          <a:extLst>
            <a:ext uri="{FF2B5EF4-FFF2-40B4-BE49-F238E27FC236}">
              <a16:creationId xmlns:a16="http://schemas.microsoft.com/office/drawing/2014/main" id="{EE3F921F-F65A-4B21-BCAE-495B902E9B75}"/>
            </a:ext>
          </a:extLst>
        </xdr:cNvPr>
        <xdr:cNvSpPr/>
      </xdr:nvSpPr>
      <xdr:spPr>
        <a:xfrm>
          <a:off x="15430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97155</xdr:rowOff>
    </xdr:from>
    <xdr:to>
      <xdr:col>85</xdr:col>
      <xdr:colOff>127000</xdr:colOff>
      <xdr:row>60</xdr:row>
      <xdr:rowOff>125730</xdr:rowOff>
    </xdr:to>
    <xdr:cxnSp macro="">
      <xdr:nvCxnSpPr>
        <xdr:cNvPr id="550" name="直線コネクタ 549">
          <a:extLst>
            <a:ext uri="{FF2B5EF4-FFF2-40B4-BE49-F238E27FC236}">
              <a16:creationId xmlns:a16="http://schemas.microsoft.com/office/drawing/2014/main" id="{A7719906-D35B-4DD5-A45C-00B3078769C1}"/>
            </a:ext>
          </a:extLst>
        </xdr:cNvPr>
        <xdr:cNvCxnSpPr/>
      </xdr:nvCxnSpPr>
      <xdr:spPr>
        <a:xfrm>
          <a:off x="15481300" y="103841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xdr:rowOff>
    </xdr:from>
    <xdr:to>
      <xdr:col>76</xdr:col>
      <xdr:colOff>165100</xdr:colOff>
      <xdr:row>60</xdr:row>
      <xdr:rowOff>117475</xdr:rowOff>
    </xdr:to>
    <xdr:sp macro="" textlink="">
      <xdr:nvSpPr>
        <xdr:cNvPr id="551" name="楕円 550">
          <a:extLst>
            <a:ext uri="{FF2B5EF4-FFF2-40B4-BE49-F238E27FC236}">
              <a16:creationId xmlns:a16="http://schemas.microsoft.com/office/drawing/2014/main" id="{3C9F5A68-FE53-49DF-8D19-D5DBA7F43213}"/>
            </a:ext>
          </a:extLst>
        </xdr:cNvPr>
        <xdr:cNvSpPr/>
      </xdr:nvSpPr>
      <xdr:spPr>
        <a:xfrm>
          <a:off x="14541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66675</xdr:rowOff>
    </xdr:from>
    <xdr:to>
      <xdr:col>81</xdr:col>
      <xdr:colOff>50800</xdr:colOff>
      <xdr:row>60</xdr:row>
      <xdr:rowOff>97155</xdr:rowOff>
    </xdr:to>
    <xdr:cxnSp macro="">
      <xdr:nvCxnSpPr>
        <xdr:cNvPr id="552" name="直線コネクタ 551">
          <a:extLst>
            <a:ext uri="{FF2B5EF4-FFF2-40B4-BE49-F238E27FC236}">
              <a16:creationId xmlns:a16="http://schemas.microsoft.com/office/drawing/2014/main" id="{A2112DFE-B0D6-48B8-88C3-080F97FE5519}"/>
            </a:ext>
          </a:extLst>
        </xdr:cNvPr>
        <xdr:cNvCxnSpPr/>
      </xdr:nvCxnSpPr>
      <xdr:spPr>
        <a:xfrm>
          <a:off x="14592300" y="103536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553" name="楕円 552">
          <a:extLst>
            <a:ext uri="{FF2B5EF4-FFF2-40B4-BE49-F238E27FC236}">
              <a16:creationId xmlns:a16="http://schemas.microsoft.com/office/drawing/2014/main" id="{75BAC473-2190-4029-A784-ED522A6EEE40}"/>
            </a:ext>
          </a:extLst>
        </xdr:cNvPr>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66675</xdr:rowOff>
    </xdr:to>
    <xdr:cxnSp macro="">
      <xdr:nvCxnSpPr>
        <xdr:cNvPr id="554" name="直線コネクタ 553">
          <a:extLst>
            <a:ext uri="{FF2B5EF4-FFF2-40B4-BE49-F238E27FC236}">
              <a16:creationId xmlns:a16="http://schemas.microsoft.com/office/drawing/2014/main" id="{E6A180D0-AF93-4CFC-A9D0-3DC38B921729}"/>
            </a:ext>
          </a:extLst>
        </xdr:cNvPr>
        <xdr:cNvCxnSpPr/>
      </xdr:nvCxnSpPr>
      <xdr:spPr>
        <a:xfrm>
          <a:off x="13703300" y="10325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130175</xdr:rowOff>
    </xdr:from>
    <xdr:to>
      <xdr:col>67</xdr:col>
      <xdr:colOff>101600</xdr:colOff>
      <xdr:row>60</xdr:row>
      <xdr:rowOff>60325</xdr:rowOff>
    </xdr:to>
    <xdr:sp macro="" textlink="">
      <xdr:nvSpPr>
        <xdr:cNvPr id="555" name="楕円 554">
          <a:extLst>
            <a:ext uri="{FF2B5EF4-FFF2-40B4-BE49-F238E27FC236}">
              <a16:creationId xmlns:a16="http://schemas.microsoft.com/office/drawing/2014/main" id="{DCC99893-C129-4ADC-BA7A-88C21260ECB1}"/>
            </a:ext>
          </a:extLst>
        </xdr:cNvPr>
        <xdr:cNvSpPr/>
      </xdr:nvSpPr>
      <xdr:spPr>
        <a:xfrm>
          <a:off x="12763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9525</xdr:rowOff>
    </xdr:from>
    <xdr:to>
      <xdr:col>71</xdr:col>
      <xdr:colOff>177800</xdr:colOff>
      <xdr:row>60</xdr:row>
      <xdr:rowOff>38100</xdr:rowOff>
    </xdr:to>
    <xdr:cxnSp macro="">
      <xdr:nvCxnSpPr>
        <xdr:cNvPr id="556" name="直線コネクタ 555">
          <a:extLst>
            <a:ext uri="{FF2B5EF4-FFF2-40B4-BE49-F238E27FC236}">
              <a16:creationId xmlns:a16="http://schemas.microsoft.com/office/drawing/2014/main" id="{CAB5D9EF-D7A2-4804-93A1-9B492255E2C7}"/>
            </a:ext>
          </a:extLst>
        </xdr:cNvPr>
        <xdr:cNvCxnSpPr/>
      </xdr:nvCxnSpPr>
      <xdr:spPr>
        <a:xfrm>
          <a:off x="12814300" y="10296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8BBA43EC-2BFF-4DA1-B3F7-A357316B7212}"/>
            </a:ext>
          </a:extLst>
        </xdr:cNvPr>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164482</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51956004-01DA-40ED-89C0-F2BFCE838E6D}"/>
            </a:ext>
          </a:extLst>
        </xdr:cNvPr>
        <xdr:cNvSpPr txBox="1"/>
      </xdr:nvSpPr>
      <xdr:spPr>
        <a:xfrm>
          <a:off x="14389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132097</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42FDCA67-CC66-4188-A190-1FA2615CB770}"/>
            </a:ext>
          </a:extLst>
        </xdr:cNvPr>
        <xdr:cNvSpPr txBox="1"/>
      </xdr:nvSpPr>
      <xdr:spPr>
        <a:xfrm>
          <a:off x="13500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36854B30-3B2F-4DE7-AE62-DC0EE3DED9CD}"/>
            </a:ext>
          </a:extLst>
        </xdr:cNvPr>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139082</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018E2AFE-F71E-4DEA-889B-7B190E21B49C}"/>
            </a:ext>
          </a:extLst>
        </xdr:cNvPr>
        <xdr:cNvSpPr txBox="1"/>
      </xdr:nvSpPr>
      <xdr:spPr>
        <a:xfrm>
          <a:off x="15266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108602</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37D5C990-E503-4480-BDA0-0BADBA779C95}"/>
            </a:ext>
          </a:extLst>
        </xdr:cNvPr>
        <xdr:cNvSpPr txBox="1"/>
      </xdr:nvSpPr>
      <xdr:spPr>
        <a:xfrm>
          <a:off x="14389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07329669-E25D-4162-906A-CF189177C861}"/>
            </a:ext>
          </a:extLst>
        </xdr:cNvPr>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3D02E652-2CBA-47C6-9181-07BAB294BD48}"/>
            </a:ext>
          </a:extLst>
        </xdr:cNvPr>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5F180A07-D45A-43FD-A0D5-F1DB4C7FCBB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E34C8CCA-B5C6-4384-A1BD-6C1867D8384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BD6C1FE4-E1D2-44C1-85D7-3CD8021A5BC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A740BE6D-CE86-40F3-BB2B-B1A0186C45C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A2F4A42-73DE-43B4-BB2C-75074B2C23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8E89A56E-97DF-47B4-8678-4652EBCD6C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C8437830-7D67-418E-A7C7-5DD06A8D1A7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7F2DFC5-6611-40B5-B137-617927A1134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43554EC3-AB02-46B7-83CE-F039E124F5D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D5D9DA35-E790-4200-83A0-B39D4EF9746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11904E11-4D9D-47F2-83D8-BE31FA00AC8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5FBD9E32-36A5-43EB-A970-81D23DAF4F4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4BAE744B-FBB4-4E5A-8E75-490210E301B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F31536B4-59B8-49B8-8073-ACF5EF6CB65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1DD86921-127E-42C2-8134-1D2834009BF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46239CA2-B870-44C0-B8E7-B38989C9021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EA125E44-4021-403F-BC64-25487AE3FBA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22F2CE09-40ED-4B40-B3D8-8E93499E4EE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CD5B3FB3-0B00-4E2F-AD7F-C50FDE28F60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7E22CE75-67A4-4B89-BD15-50188AB68FE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DE6F7240-9F0C-41E1-A81E-021B1AC95BE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586" name="直線コネクタ 585">
          <a:extLst>
            <a:ext uri="{FF2B5EF4-FFF2-40B4-BE49-F238E27FC236}">
              <a16:creationId xmlns:a16="http://schemas.microsoft.com/office/drawing/2014/main" id="{BFFA0F1F-4935-4C9C-A26D-0738DE3AC380}"/>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8FA07A6A-7E8E-4FD6-96AA-C08D8408C084}"/>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588" name="直線コネクタ 587">
          <a:extLst>
            <a:ext uri="{FF2B5EF4-FFF2-40B4-BE49-F238E27FC236}">
              <a16:creationId xmlns:a16="http://schemas.microsoft.com/office/drawing/2014/main" id="{3720734D-FAD5-4019-8539-7F9F4453BB91}"/>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A72BE7B6-A5DE-494E-907E-FD17A3EE6909}"/>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590" name="直線コネクタ 589">
          <a:extLst>
            <a:ext uri="{FF2B5EF4-FFF2-40B4-BE49-F238E27FC236}">
              <a16:creationId xmlns:a16="http://schemas.microsoft.com/office/drawing/2014/main" id="{C6A89F64-01FF-463B-8ADA-ED269A10D585}"/>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EF2CA0BF-6D40-45E9-A9F6-F694E4B798A6}"/>
            </a:ext>
          </a:extLst>
        </xdr:cNvPr>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592" name="フローチャート: 判断 591">
          <a:extLst>
            <a:ext uri="{FF2B5EF4-FFF2-40B4-BE49-F238E27FC236}">
              <a16:creationId xmlns:a16="http://schemas.microsoft.com/office/drawing/2014/main" id="{584B6635-03EF-4782-A0E2-924874D5ABC1}"/>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593" name="フローチャート: 判断 592">
          <a:extLst>
            <a:ext uri="{FF2B5EF4-FFF2-40B4-BE49-F238E27FC236}">
              <a16:creationId xmlns:a16="http://schemas.microsoft.com/office/drawing/2014/main" id="{202A5344-15BC-4B75-A054-A40F891C9339}"/>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58471</xdr:rowOff>
    </xdr:from>
    <xdr:to>
      <xdr:col>107</xdr:col>
      <xdr:colOff>101600</xdr:colOff>
      <xdr:row>63</xdr:row>
      <xdr:rowOff>160071</xdr:rowOff>
    </xdr:to>
    <xdr:sp macro="" textlink="">
      <xdr:nvSpPr>
        <xdr:cNvPr id="594" name="フローチャート: 判断 593">
          <a:extLst>
            <a:ext uri="{FF2B5EF4-FFF2-40B4-BE49-F238E27FC236}">
              <a16:creationId xmlns:a16="http://schemas.microsoft.com/office/drawing/2014/main" id="{7F645CD7-057C-4749-BA86-159DE66554B3}"/>
            </a:ext>
          </a:extLst>
        </xdr:cNvPr>
        <xdr:cNvSpPr/>
      </xdr:nvSpPr>
      <xdr:spPr>
        <a:xfrm>
          <a:off x="20383500" y="1085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74473</xdr:rowOff>
    </xdr:from>
    <xdr:to>
      <xdr:col>102</xdr:col>
      <xdr:colOff>165100</xdr:colOff>
      <xdr:row>64</xdr:row>
      <xdr:rowOff>4623</xdr:rowOff>
    </xdr:to>
    <xdr:sp macro="" textlink="">
      <xdr:nvSpPr>
        <xdr:cNvPr id="595" name="フローチャート: 判断 594">
          <a:extLst>
            <a:ext uri="{FF2B5EF4-FFF2-40B4-BE49-F238E27FC236}">
              <a16:creationId xmlns:a16="http://schemas.microsoft.com/office/drawing/2014/main" id="{DA0A8673-4189-4B44-82E7-8833AD4F242F}"/>
            </a:ext>
          </a:extLst>
        </xdr:cNvPr>
        <xdr:cNvSpPr/>
      </xdr:nvSpPr>
      <xdr:spPr>
        <a:xfrm>
          <a:off x="19494500" y="1087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69444</xdr:rowOff>
    </xdr:from>
    <xdr:to>
      <xdr:col>98</xdr:col>
      <xdr:colOff>38100</xdr:colOff>
      <xdr:row>63</xdr:row>
      <xdr:rowOff>171044</xdr:rowOff>
    </xdr:to>
    <xdr:sp macro="" textlink="">
      <xdr:nvSpPr>
        <xdr:cNvPr id="596" name="フローチャート: 判断 595">
          <a:extLst>
            <a:ext uri="{FF2B5EF4-FFF2-40B4-BE49-F238E27FC236}">
              <a16:creationId xmlns:a16="http://schemas.microsoft.com/office/drawing/2014/main" id="{FA57AFE4-6C2A-44C7-BDA3-1906ABAEDDEE}"/>
            </a:ext>
          </a:extLst>
        </xdr:cNvPr>
        <xdr:cNvSpPr/>
      </xdr:nvSpPr>
      <xdr:spPr>
        <a:xfrm>
          <a:off x="18605500" y="1087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DDEBC1B6-895E-4633-B935-AA85E24FB4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6CAE0B9-00F3-48A0-945F-54060F9FC9B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268C7B66-0A50-4EF2-92BE-6AA77514ADD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6FDAF40E-56D9-4EDD-AB69-7954C1162BB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43B6976-79D1-42E4-BEE2-7ECFE26BB75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68072</xdr:rowOff>
    </xdr:from>
    <xdr:to>
      <xdr:col>116</xdr:col>
      <xdr:colOff>114300</xdr:colOff>
      <xdr:row>63</xdr:row>
      <xdr:rowOff>169672</xdr:rowOff>
    </xdr:to>
    <xdr:sp macro="" textlink="">
      <xdr:nvSpPr>
        <xdr:cNvPr id="602" name="楕円 601">
          <a:extLst>
            <a:ext uri="{FF2B5EF4-FFF2-40B4-BE49-F238E27FC236}">
              <a16:creationId xmlns:a16="http://schemas.microsoft.com/office/drawing/2014/main" id="{98F80737-8893-47A6-814C-BFEEBFD0E74A}"/>
            </a:ext>
          </a:extLst>
        </xdr:cNvPr>
        <xdr:cNvSpPr/>
      </xdr:nvSpPr>
      <xdr:spPr>
        <a:xfrm>
          <a:off x="22110700" y="108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19296</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8701F355-7584-43B2-97EB-536D3B355E90}"/>
            </a:ext>
          </a:extLst>
        </xdr:cNvPr>
        <xdr:cNvSpPr txBox="1"/>
      </xdr:nvSpPr>
      <xdr:spPr>
        <a:xfrm>
          <a:off x="22199600" y="108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68986</xdr:rowOff>
    </xdr:from>
    <xdr:to>
      <xdr:col>112</xdr:col>
      <xdr:colOff>38100</xdr:colOff>
      <xdr:row>63</xdr:row>
      <xdr:rowOff>170586</xdr:rowOff>
    </xdr:to>
    <xdr:sp macro="" textlink="">
      <xdr:nvSpPr>
        <xdr:cNvPr id="604" name="楕円 603">
          <a:extLst>
            <a:ext uri="{FF2B5EF4-FFF2-40B4-BE49-F238E27FC236}">
              <a16:creationId xmlns:a16="http://schemas.microsoft.com/office/drawing/2014/main" id="{4D100A61-8699-4B8E-8E0C-BCF892C92875}"/>
            </a:ext>
          </a:extLst>
        </xdr:cNvPr>
        <xdr:cNvSpPr/>
      </xdr:nvSpPr>
      <xdr:spPr>
        <a:xfrm>
          <a:off x="21272500" y="108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118872</xdr:rowOff>
    </xdr:from>
    <xdr:to>
      <xdr:col>116</xdr:col>
      <xdr:colOff>63500</xdr:colOff>
      <xdr:row>63</xdr:row>
      <xdr:rowOff>119786</xdr:rowOff>
    </xdr:to>
    <xdr:cxnSp macro="">
      <xdr:nvCxnSpPr>
        <xdr:cNvPr id="605" name="直線コネクタ 604">
          <a:extLst>
            <a:ext uri="{FF2B5EF4-FFF2-40B4-BE49-F238E27FC236}">
              <a16:creationId xmlns:a16="http://schemas.microsoft.com/office/drawing/2014/main" id="{5F4F63E3-A506-471D-A8C5-7D9C7EB3E64D}"/>
            </a:ext>
          </a:extLst>
        </xdr:cNvPr>
        <xdr:cNvCxnSpPr/>
      </xdr:nvCxnSpPr>
      <xdr:spPr>
        <a:xfrm flipV="1">
          <a:off x="21323300" y="1092022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70129</xdr:rowOff>
    </xdr:from>
    <xdr:to>
      <xdr:col>107</xdr:col>
      <xdr:colOff>101600</xdr:colOff>
      <xdr:row>64</xdr:row>
      <xdr:rowOff>279</xdr:rowOff>
    </xdr:to>
    <xdr:sp macro="" textlink="">
      <xdr:nvSpPr>
        <xdr:cNvPr id="606" name="楕円 605">
          <a:extLst>
            <a:ext uri="{FF2B5EF4-FFF2-40B4-BE49-F238E27FC236}">
              <a16:creationId xmlns:a16="http://schemas.microsoft.com/office/drawing/2014/main" id="{882377E7-B56A-4D4C-B9D8-F2B3658A62B2}"/>
            </a:ext>
          </a:extLst>
        </xdr:cNvPr>
        <xdr:cNvSpPr/>
      </xdr:nvSpPr>
      <xdr:spPr>
        <a:xfrm>
          <a:off x="20383500" y="108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119786</xdr:rowOff>
    </xdr:from>
    <xdr:to>
      <xdr:col>111</xdr:col>
      <xdr:colOff>177800</xdr:colOff>
      <xdr:row>63</xdr:row>
      <xdr:rowOff>120929</xdr:rowOff>
    </xdr:to>
    <xdr:cxnSp macro="">
      <xdr:nvCxnSpPr>
        <xdr:cNvPr id="607" name="直線コネクタ 606">
          <a:extLst>
            <a:ext uri="{FF2B5EF4-FFF2-40B4-BE49-F238E27FC236}">
              <a16:creationId xmlns:a16="http://schemas.microsoft.com/office/drawing/2014/main" id="{A93E38AC-90C5-49F4-92A1-045A61FD36E4}"/>
            </a:ext>
          </a:extLst>
        </xdr:cNvPr>
        <xdr:cNvCxnSpPr/>
      </xdr:nvCxnSpPr>
      <xdr:spPr>
        <a:xfrm flipV="1">
          <a:off x="20434300" y="1092113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71272</xdr:rowOff>
    </xdr:from>
    <xdr:to>
      <xdr:col>102</xdr:col>
      <xdr:colOff>165100</xdr:colOff>
      <xdr:row>64</xdr:row>
      <xdr:rowOff>1422</xdr:rowOff>
    </xdr:to>
    <xdr:sp macro="" textlink="">
      <xdr:nvSpPr>
        <xdr:cNvPr id="608" name="楕円 607">
          <a:extLst>
            <a:ext uri="{FF2B5EF4-FFF2-40B4-BE49-F238E27FC236}">
              <a16:creationId xmlns:a16="http://schemas.microsoft.com/office/drawing/2014/main" id="{B04C4C84-0BF1-4E4A-B2D0-C6D2B9FC507B}"/>
            </a:ext>
          </a:extLst>
        </xdr:cNvPr>
        <xdr:cNvSpPr/>
      </xdr:nvSpPr>
      <xdr:spPr>
        <a:xfrm>
          <a:off x="19494500" y="108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120929</xdr:rowOff>
    </xdr:from>
    <xdr:to>
      <xdr:col>107</xdr:col>
      <xdr:colOff>50800</xdr:colOff>
      <xdr:row>63</xdr:row>
      <xdr:rowOff>122072</xdr:rowOff>
    </xdr:to>
    <xdr:cxnSp macro="">
      <xdr:nvCxnSpPr>
        <xdr:cNvPr id="609" name="直線コネクタ 608">
          <a:extLst>
            <a:ext uri="{FF2B5EF4-FFF2-40B4-BE49-F238E27FC236}">
              <a16:creationId xmlns:a16="http://schemas.microsoft.com/office/drawing/2014/main" id="{FC498CDD-DE02-438D-B37E-AF494B66331F}"/>
            </a:ext>
          </a:extLst>
        </xdr:cNvPr>
        <xdr:cNvCxnSpPr/>
      </xdr:nvCxnSpPr>
      <xdr:spPr>
        <a:xfrm flipV="1">
          <a:off x="19545300" y="1092227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72416</xdr:rowOff>
    </xdr:from>
    <xdr:to>
      <xdr:col>98</xdr:col>
      <xdr:colOff>38100</xdr:colOff>
      <xdr:row>64</xdr:row>
      <xdr:rowOff>2566</xdr:rowOff>
    </xdr:to>
    <xdr:sp macro="" textlink="">
      <xdr:nvSpPr>
        <xdr:cNvPr id="610" name="楕円 609">
          <a:extLst>
            <a:ext uri="{FF2B5EF4-FFF2-40B4-BE49-F238E27FC236}">
              <a16:creationId xmlns:a16="http://schemas.microsoft.com/office/drawing/2014/main" id="{0D48CDA4-8D3B-4202-8E71-6312F04AF5EF}"/>
            </a:ext>
          </a:extLst>
        </xdr:cNvPr>
        <xdr:cNvSpPr/>
      </xdr:nvSpPr>
      <xdr:spPr>
        <a:xfrm>
          <a:off x="18605500" y="108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122072</xdr:rowOff>
    </xdr:from>
    <xdr:to>
      <xdr:col>102</xdr:col>
      <xdr:colOff>114300</xdr:colOff>
      <xdr:row>63</xdr:row>
      <xdr:rowOff>123216</xdr:rowOff>
    </xdr:to>
    <xdr:cxnSp macro="">
      <xdr:nvCxnSpPr>
        <xdr:cNvPr id="611" name="直線コネクタ 610">
          <a:extLst>
            <a:ext uri="{FF2B5EF4-FFF2-40B4-BE49-F238E27FC236}">
              <a16:creationId xmlns:a16="http://schemas.microsoft.com/office/drawing/2014/main" id="{4726B039-5FF4-43B6-BDE5-2C8E96A27F46}"/>
            </a:ext>
          </a:extLst>
        </xdr:cNvPr>
        <xdr:cNvCxnSpPr/>
      </xdr:nvCxnSpPr>
      <xdr:spPr>
        <a:xfrm flipV="1">
          <a:off x="18656300" y="1092342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612" name="n_1aveValue【保健センター・保健所】&#10;一人当たり面積">
          <a:extLst>
            <a:ext uri="{FF2B5EF4-FFF2-40B4-BE49-F238E27FC236}">
              <a16:creationId xmlns:a16="http://schemas.microsoft.com/office/drawing/2014/main" id="{2C0E9E97-8343-4890-90E1-468E522BC29C}"/>
            </a:ext>
          </a:extLst>
        </xdr:cNvPr>
        <xdr:cNvSpPr txBox="1"/>
      </xdr:nvSpPr>
      <xdr:spPr>
        <a:xfrm>
          <a:off x="21075727" y="106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5148</xdr:rowOff>
    </xdr:from>
    <xdr:ext cx="469744" cy="259045"/>
    <xdr:sp macro="" textlink="">
      <xdr:nvSpPr>
        <xdr:cNvPr id="613" name="n_2aveValue【保健センター・保健所】&#10;一人当たり面積">
          <a:extLst>
            <a:ext uri="{FF2B5EF4-FFF2-40B4-BE49-F238E27FC236}">
              <a16:creationId xmlns:a16="http://schemas.microsoft.com/office/drawing/2014/main" id="{3E74FFB3-AC5C-4FA6-8B9B-21D0D48DC615}"/>
            </a:ext>
          </a:extLst>
        </xdr:cNvPr>
        <xdr:cNvSpPr txBox="1"/>
      </xdr:nvSpPr>
      <xdr:spPr>
        <a:xfrm>
          <a:off x="20199427" y="1063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167200</xdr:rowOff>
    </xdr:from>
    <xdr:ext cx="469744" cy="259045"/>
    <xdr:sp macro="" textlink="">
      <xdr:nvSpPr>
        <xdr:cNvPr id="614" name="n_3aveValue【保健センター・保健所】&#10;一人当たり面積">
          <a:extLst>
            <a:ext uri="{FF2B5EF4-FFF2-40B4-BE49-F238E27FC236}">
              <a16:creationId xmlns:a16="http://schemas.microsoft.com/office/drawing/2014/main" id="{7550C921-8208-424A-9A9D-0080B74770A2}"/>
            </a:ext>
          </a:extLst>
        </xdr:cNvPr>
        <xdr:cNvSpPr txBox="1"/>
      </xdr:nvSpPr>
      <xdr:spPr>
        <a:xfrm>
          <a:off x="19310427" y="1096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16121</xdr:rowOff>
    </xdr:from>
    <xdr:ext cx="469744" cy="259045"/>
    <xdr:sp macro="" textlink="">
      <xdr:nvSpPr>
        <xdr:cNvPr id="615" name="n_4aveValue【保健センター・保健所】&#10;一人当たり面積">
          <a:extLst>
            <a:ext uri="{FF2B5EF4-FFF2-40B4-BE49-F238E27FC236}">
              <a16:creationId xmlns:a16="http://schemas.microsoft.com/office/drawing/2014/main" id="{D8F30431-8BD8-468B-A31B-AD9D23A7B960}"/>
            </a:ext>
          </a:extLst>
        </xdr:cNvPr>
        <xdr:cNvSpPr txBox="1"/>
      </xdr:nvSpPr>
      <xdr:spPr>
        <a:xfrm>
          <a:off x="18421427" y="1064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161713</xdr:rowOff>
    </xdr:from>
    <xdr:ext cx="469744" cy="259045"/>
    <xdr:sp macro="" textlink="">
      <xdr:nvSpPr>
        <xdr:cNvPr id="616" name="n_1mainValue【保健センター・保健所】&#10;一人当たり面積">
          <a:extLst>
            <a:ext uri="{FF2B5EF4-FFF2-40B4-BE49-F238E27FC236}">
              <a16:creationId xmlns:a16="http://schemas.microsoft.com/office/drawing/2014/main" id="{E78B6366-0E78-457C-AD58-B82A40D1E34B}"/>
            </a:ext>
          </a:extLst>
        </xdr:cNvPr>
        <xdr:cNvSpPr txBox="1"/>
      </xdr:nvSpPr>
      <xdr:spPr>
        <a:xfrm>
          <a:off x="21075727" y="1096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162856</xdr:rowOff>
    </xdr:from>
    <xdr:ext cx="469744" cy="259045"/>
    <xdr:sp macro="" textlink="">
      <xdr:nvSpPr>
        <xdr:cNvPr id="617" name="n_2mainValue【保健センター・保健所】&#10;一人当たり面積">
          <a:extLst>
            <a:ext uri="{FF2B5EF4-FFF2-40B4-BE49-F238E27FC236}">
              <a16:creationId xmlns:a16="http://schemas.microsoft.com/office/drawing/2014/main" id="{417E22FB-F835-4278-A208-3EEE7754D4F2}"/>
            </a:ext>
          </a:extLst>
        </xdr:cNvPr>
        <xdr:cNvSpPr txBox="1"/>
      </xdr:nvSpPr>
      <xdr:spPr>
        <a:xfrm>
          <a:off x="20199427" y="1096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17949</xdr:rowOff>
    </xdr:from>
    <xdr:ext cx="469744" cy="259045"/>
    <xdr:sp macro="" textlink="">
      <xdr:nvSpPr>
        <xdr:cNvPr id="618" name="n_3mainValue【保健センター・保健所】&#10;一人当たり面積">
          <a:extLst>
            <a:ext uri="{FF2B5EF4-FFF2-40B4-BE49-F238E27FC236}">
              <a16:creationId xmlns:a16="http://schemas.microsoft.com/office/drawing/2014/main" id="{713774A2-FFF3-4B5D-B642-50AB076AA46A}"/>
            </a:ext>
          </a:extLst>
        </xdr:cNvPr>
        <xdr:cNvSpPr txBox="1"/>
      </xdr:nvSpPr>
      <xdr:spPr>
        <a:xfrm>
          <a:off x="19310427" y="106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165143</xdr:rowOff>
    </xdr:from>
    <xdr:ext cx="469744" cy="259045"/>
    <xdr:sp macro="" textlink="">
      <xdr:nvSpPr>
        <xdr:cNvPr id="619" name="n_4mainValue【保健センター・保健所】&#10;一人当たり面積">
          <a:extLst>
            <a:ext uri="{FF2B5EF4-FFF2-40B4-BE49-F238E27FC236}">
              <a16:creationId xmlns:a16="http://schemas.microsoft.com/office/drawing/2014/main" id="{4886358C-B678-4F43-B7EA-C20875925FF8}"/>
            </a:ext>
          </a:extLst>
        </xdr:cNvPr>
        <xdr:cNvSpPr txBox="1"/>
      </xdr:nvSpPr>
      <xdr:spPr>
        <a:xfrm>
          <a:off x="18421427" y="1096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812BE0E9-2411-481E-8570-D7BC2E4B4A4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425B237A-F863-424A-BF64-B5B7AE14EC5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5D1D2652-B97E-4E91-973B-C87F813904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204B4507-46BC-4EBF-AF40-13A0FCF1FBB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A8F4822D-4C61-4741-B013-B598B5469F6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39CCC698-A2A1-424C-916D-D7EEB49B87F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3F69DA6D-D03F-4CCF-B31A-38B1AD1F9BC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D0D7164B-6E9E-4BAA-B097-A1CBB9A9C7C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33E4A63E-ADC0-4C8A-85A3-29346CF09E9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D74DCA32-60C1-4C69-A4C2-0B3E6121000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7A8B7D67-FD40-44E9-9035-D8D65D4B26A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C1A7F089-E8B5-4367-8A3C-626BAF25022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ABF91EEB-645C-448C-B85F-5F36834817C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5EBB03EC-0F30-4637-A964-0F8F4713F59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143A0FB0-761E-4E74-ADEF-5D5AD9061BE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BAA8DD0D-7331-4739-B84F-352D914EB7E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291FA631-7063-48D7-AD70-2C959A0F29E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90A75DCB-C953-474A-82A1-A264821EEDA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E6A2542A-C6A6-4C44-818F-A3C1C361A2B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686273AC-BDE9-4D5F-91CB-BA74E476B24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0" name="テキスト ボックス 639">
          <a:extLst>
            <a:ext uri="{FF2B5EF4-FFF2-40B4-BE49-F238E27FC236}">
              <a16:creationId xmlns:a16="http://schemas.microsoft.com/office/drawing/2014/main" id="{6B15F134-04AD-4BF3-8C21-B9D715C5343C}"/>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2EA1EBDA-6C63-4B67-BE09-8B6CC3E4B7A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B5D61AAA-2C12-4C12-AAFC-A727DD45A2D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3" name="直線コネクタ 642">
          <a:extLst>
            <a:ext uri="{FF2B5EF4-FFF2-40B4-BE49-F238E27FC236}">
              <a16:creationId xmlns:a16="http://schemas.microsoft.com/office/drawing/2014/main" id="{4FE41216-A2A3-4580-ACE5-FF84E0B11753}"/>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D9611372-8EBD-48C7-9A5C-498057B83A02}"/>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5" name="直線コネクタ 644">
          <a:extLst>
            <a:ext uri="{FF2B5EF4-FFF2-40B4-BE49-F238E27FC236}">
              <a16:creationId xmlns:a16="http://schemas.microsoft.com/office/drawing/2014/main" id="{8EB37042-7E9B-42D3-9DCD-DAF7F5F5820C}"/>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2C58F9C4-0B7A-4914-A4C4-87D7AA2BB8E9}"/>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7" name="直線コネクタ 646">
          <a:extLst>
            <a:ext uri="{FF2B5EF4-FFF2-40B4-BE49-F238E27FC236}">
              <a16:creationId xmlns:a16="http://schemas.microsoft.com/office/drawing/2014/main" id="{B2E15693-B364-4887-BBA5-297C1378342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5DDD8924-112D-4FBE-ACFF-225B019591C6}"/>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49" name="フローチャート: 判断 648">
          <a:extLst>
            <a:ext uri="{FF2B5EF4-FFF2-40B4-BE49-F238E27FC236}">
              <a16:creationId xmlns:a16="http://schemas.microsoft.com/office/drawing/2014/main" id="{D3978014-33C4-4E69-A46C-20211BB7837E}"/>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650" name="フローチャート: 判断 649">
          <a:extLst>
            <a:ext uri="{FF2B5EF4-FFF2-40B4-BE49-F238E27FC236}">
              <a16:creationId xmlns:a16="http://schemas.microsoft.com/office/drawing/2014/main" id="{E3D9DBE0-0787-4A19-9A30-4873006E2DA5}"/>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156211</xdr:rowOff>
    </xdr:from>
    <xdr:to>
      <xdr:col>76</xdr:col>
      <xdr:colOff>165100</xdr:colOff>
      <xdr:row>82</xdr:row>
      <xdr:rowOff>86361</xdr:rowOff>
    </xdr:to>
    <xdr:sp macro="" textlink="">
      <xdr:nvSpPr>
        <xdr:cNvPr id="651" name="フローチャート: 判断 650">
          <a:extLst>
            <a:ext uri="{FF2B5EF4-FFF2-40B4-BE49-F238E27FC236}">
              <a16:creationId xmlns:a16="http://schemas.microsoft.com/office/drawing/2014/main" id="{8B51EF05-FE00-4802-A28F-EA4985E855A4}"/>
            </a:ext>
          </a:extLst>
        </xdr:cNvPr>
        <xdr:cNvSpPr/>
      </xdr:nvSpPr>
      <xdr:spPr>
        <a:xfrm>
          <a:off x="14541500" y="1404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147320</xdr:rowOff>
    </xdr:from>
    <xdr:to>
      <xdr:col>72</xdr:col>
      <xdr:colOff>38100</xdr:colOff>
      <xdr:row>82</xdr:row>
      <xdr:rowOff>77470</xdr:rowOff>
    </xdr:to>
    <xdr:sp macro="" textlink="">
      <xdr:nvSpPr>
        <xdr:cNvPr id="652" name="フローチャート: 判断 651">
          <a:extLst>
            <a:ext uri="{FF2B5EF4-FFF2-40B4-BE49-F238E27FC236}">
              <a16:creationId xmlns:a16="http://schemas.microsoft.com/office/drawing/2014/main" id="{9FF85051-D269-4927-9874-5CF65DDFA983}"/>
            </a:ext>
          </a:extLst>
        </xdr:cNvPr>
        <xdr:cNvSpPr/>
      </xdr:nvSpPr>
      <xdr:spPr>
        <a:xfrm>
          <a:off x="13652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128270</xdr:rowOff>
    </xdr:from>
    <xdr:to>
      <xdr:col>67</xdr:col>
      <xdr:colOff>101600</xdr:colOff>
      <xdr:row>82</xdr:row>
      <xdr:rowOff>58420</xdr:rowOff>
    </xdr:to>
    <xdr:sp macro="" textlink="">
      <xdr:nvSpPr>
        <xdr:cNvPr id="653" name="フローチャート: 判断 652">
          <a:extLst>
            <a:ext uri="{FF2B5EF4-FFF2-40B4-BE49-F238E27FC236}">
              <a16:creationId xmlns:a16="http://schemas.microsoft.com/office/drawing/2014/main" id="{2723001C-1523-4429-970F-F7DC5BABF5AB}"/>
            </a:ext>
          </a:extLst>
        </xdr:cNvPr>
        <xdr:cNvSpPr/>
      </xdr:nvSpPr>
      <xdr:spPr>
        <a:xfrm>
          <a:off x="1276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EBB2C946-DB28-4326-8EDE-EC8D3369951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9203325D-FD05-44C8-86E8-EEF5CD3AFAD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E62960FC-95FB-441C-82FD-F611005801C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981A21C-C8F8-4D42-8839-3E33B21FA13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3317F94-5658-4F3C-BE81-8C26591369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120650</xdr:rowOff>
    </xdr:from>
    <xdr:to>
      <xdr:col>85</xdr:col>
      <xdr:colOff>177800</xdr:colOff>
      <xdr:row>80</xdr:row>
      <xdr:rowOff>50800</xdr:rowOff>
    </xdr:to>
    <xdr:sp macro="" textlink="">
      <xdr:nvSpPr>
        <xdr:cNvPr id="659" name="楕円 658">
          <a:extLst>
            <a:ext uri="{FF2B5EF4-FFF2-40B4-BE49-F238E27FC236}">
              <a16:creationId xmlns:a16="http://schemas.microsoft.com/office/drawing/2014/main" id="{82CC7E14-6ADB-4B23-81F7-04E28966BCCF}"/>
            </a:ext>
          </a:extLst>
        </xdr:cNvPr>
        <xdr:cNvSpPr/>
      </xdr:nvSpPr>
      <xdr:spPr>
        <a:xfrm>
          <a:off x="16268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143527</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035323CC-8447-4462-8AA4-E8C61B9953DA}"/>
            </a:ext>
          </a:extLst>
        </xdr:cNvPr>
        <xdr:cNvSpPr txBox="1"/>
      </xdr:nvSpPr>
      <xdr:spPr>
        <a:xfrm>
          <a:off x="16357600"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120650</xdr:rowOff>
    </xdr:from>
    <xdr:to>
      <xdr:col>81</xdr:col>
      <xdr:colOff>101600</xdr:colOff>
      <xdr:row>80</xdr:row>
      <xdr:rowOff>50800</xdr:rowOff>
    </xdr:to>
    <xdr:sp macro="" textlink="">
      <xdr:nvSpPr>
        <xdr:cNvPr id="661" name="楕円 660">
          <a:extLst>
            <a:ext uri="{FF2B5EF4-FFF2-40B4-BE49-F238E27FC236}">
              <a16:creationId xmlns:a16="http://schemas.microsoft.com/office/drawing/2014/main" id="{A3C82C71-8888-452C-B187-C4CEED198E51}"/>
            </a:ext>
          </a:extLst>
        </xdr:cNvPr>
        <xdr:cNvSpPr/>
      </xdr:nvSpPr>
      <xdr:spPr>
        <a:xfrm>
          <a:off x="15430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0</xdr:rowOff>
    </xdr:from>
    <xdr:to>
      <xdr:col>85</xdr:col>
      <xdr:colOff>127000</xdr:colOff>
      <xdr:row>80</xdr:row>
      <xdr:rowOff>0</xdr:rowOff>
    </xdr:to>
    <xdr:cxnSp macro="">
      <xdr:nvCxnSpPr>
        <xdr:cNvPr id="662" name="直線コネクタ 661">
          <a:extLst>
            <a:ext uri="{FF2B5EF4-FFF2-40B4-BE49-F238E27FC236}">
              <a16:creationId xmlns:a16="http://schemas.microsoft.com/office/drawing/2014/main" id="{FF3E0B61-0EDC-48E2-90DD-FED557C8DCC5}"/>
            </a:ext>
          </a:extLst>
        </xdr:cNvPr>
        <xdr:cNvCxnSpPr/>
      </xdr:nvCxnSpPr>
      <xdr:spPr>
        <a:xfrm>
          <a:off x="15481300" y="1371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120650</xdr:rowOff>
    </xdr:from>
    <xdr:to>
      <xdr:col>76</xdr:col>
      <xdr:colOff>165100</xdr:colOff>
      <xdr:row>80</xdr:row>
      <xdr:rowOff>50800</xdr:rowOff>
    </xdr:to>
    <xdr:sp macro="" textlink="">
      <xdr:nvSpPr>
        <xdr:cNvPr id="663" name="楕円 662">
          <a:extLst>
            <a:ext uri="{FF2B5EF4-FFF2-40B4-BE49-F238E27FC236}">
              <a16:creationId xmlns:a16="http://schemas.microsoft.com/office/drawing/2014/main" id="{120EE82F-E227-423E-8FCE-D21697676F1C}"/>
            </a:ext>
          </a:extLst>
        </xdr:cNvPr>
        <xdr:cNvSpPr/>
      </xdr:nvSpPr>
      <xdr:spPr>
        <a:xfrm>
          <a:off x="14541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0</xdr:rowOff>
    </xdr:from>
    <xdr:to>
      <xdr:col>81</xdr:col>
      <xdr:colOff>50800</xdr:colOff>
      <xdr:row>80</xdr:row>
      <xdr:rowOff>0</xdr:rowOff>
    </xdr:to>
    <xdr:cxnSp macro="">
      <xdr:nvCxnSpPr>
        <xdr:cNvPr id="664" name="直線コネクタ 663">
          <a:extLst>
            <a:ext uri="{FF2B5EF4-FFF2-40B4-BE49-F238E27FC236}">
              <a16:creationId xmlns:a16="http://schemas.microsoft.com/office/drawing/2014/main" id="{D725D9FA-9613-4DEB-981C-74518A96F61D}"/>
            </a:ext>
          </a:extLst>
        </xdr:cNvPr>
        <xdr:cNvCxnSpPr/>
      </xdr:nvCxnSpPr>
      <xdr:spPr>
        <a:xfrm>
          <a:off x="14592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43180</xdr:rowOff>
    </xdr:from>
    <xdr:to>
      <xdr:col>72</xdr:col>
      <xdr:colOff>38100</xdr:colOff>
      <xdr:row>79</xdr:row>
      <xdr:rowOff>144780</xdr:rowOff>
    </xdr:to>
    <xdr:sp macro="" textlink="">
      <xdr:nvSpPr>
        <xdr:cNvPr id="665" name="楕円 664">
          <a:extLst>
            <a:ext uri="{FF2B5EF4-FFF2-40B4-BE49-F238E27FC236}">
              <a16:creationId xmlns:a16="http://schemas.microsoft.com/office/drawing/2014/main" id="{66B6C50D-26C3-433E-8E54-C18FE1E9F611}"/>
            </a:ext>
          </a:extLst>
        </xdr:cNvPr>
        <xdr:cNvSpPr/>
      </xdr:nvSpPr>
      <xdr:spPr>
        <a:xfrm>
          <a:off x="13652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93980</xdr:rowOff>
    </xdr:from>
    <xdr:to>
      <xdr:col>76</xdr:col>
      <xdr:colOff>114300</xdr:colOff>
      <xdr:row>80</xdr:row>
      <xdr:rowOff>0</xdr:rowOff>
    </xdr:to>
    <xdr:cxnSp macro="">
      <xdr:nvCxnSpPr>
        <xdr:cNvPr id="666" name="直線コネクタ 665">
          <a:extLst>
            <a:ext uri="{FF2B5EF4-FFF2-40B4-BE49-F238E27FC236}">
              <a16:creationId xmlns:a16="http://schemas.microsoft.com/office/drawing/2014/main" id="{DB70441C-39C1-42BA-9844-A3761A7F00BB}"/>
            </a:ext>
          </a:extLst>
        </xdr:cNvPr>
        <xdr:cNvCxnSpPr/>
      </xdr:nvCxnSpPr>
      <xdr:spPr>
        <a:xfrm>
          <a:off x="13703300" y="1363853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135889</xdr:rowOff>
    </xdr:from>
    <xdr:to>
      <xdr:col>67</xdr:col>
      <xdr:colOff>101600</xdr:colOff>
      <xdr:row>79</xdr:row>
      <xdr:rowOff>66039</xdr:rowOff>
    </xdr:to>
    <xdr:sp macro="" textlink="">
      <xdr:nvSpPr>
        <xdr:cNvPr id="667" name="楕円 666">
          <a:extLst>
            <a:ext uri="{FF2B5EF4-FFF2-40B4-BE49-F238E27FC236}">
              <a16:creationId xmlns:a16="http://schemas.microsoft.com/office/drawing/2014/main" id="{00FCDFE2-7028-4E63-BEDE-C5296B4D513C}"/>
            </a:ext>
          </a:extLst>
        </xdr:cNvPr>
        <xdr:cNvSpPr/>
      </xdr:nvSpPr>
      <xdr:spPr>
        <a:xfrm>
          <a:off x="12763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15239</xdr:rowOff>
    </xdr:from>
    <xdr:to>
      <xdr:col>71</xdr:col>
      <xdr:colOff>177800</xdr:colOff>
      <xdr:row>79</xdr:row>
      <xdr:rowOff>93980</xdr:rowOff>
    </xdr:to>
    <xdr:cxnSp macro="">
      <xdr:nvCxnSpPr>
        <xdr:cNvPr id="668" name="直線コネクタ 667">
          <a:extLst>
            <a:ext uri="{FF2B5EF4-FFF2-40B4-BE49-F238E27FC236}">
              <a16:creationId xmlns:a16="http://schemas.microsoft.com/office/drawing/2014/main" id="{938E45F8-0FEB-492E-BF69-1D3AB00F27A6}"/>
            </a:ext>
          </a:extLst>
        </xdr:cNvPr>
        <xdr:cNvCxnSpPr/>
      </xdr:nvCxnSpPr>
      <xdr:spPr>
        <a:xfrm>
          <a:off x="12814300" y="13559789"/>
          <a:ext cx="889000" cy="7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669" name="n_1aveValue【消防施設】&#10;有形固定資産減価償却率">
          <a:extLst>
            <a:ext uri="{FF2B5EF4-FFF2-40B4-BE49-F238E27FC236}">
              <a16:creationId xmlns:a16="http://schemas.microsoft.com/office/drawing/2014/main" id="{C4095DA5-59F0-4C23-BF4D-BC89609DA28C}"/>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77488</xdr:rowOff>
    </xdr:from>
    <xdr:ext cx="405111" cy="259045"/>
    <xdr:sp macro="" textlink="">
      <xdr:nvSpPr>
        <xdr:cNvPr id="670" name="n_2aveValue【消防施設】&#10;有形固定資産減価償却率">
          <a:extLst>
            <a:ext uri="{FF2B5EF4-FFF2-40B4-BE49-F238E27FC236}">
              <a16:creationId xmlns:a16="http://schemas.microsoft.com/office/drawing/2014/main" id="{140F2C91-7FB0-4ACD-B042-B1733812B0B0}"/>
            </a:ext>
          </a:extLst>
        </xdr:cNvPr>
        <xdr:cNvSpPr txBox="1"/>
      </xdr:nvSpPr>
      <xdr:spPr>
        <a:xfrm>
          <a:off x="14389744" y="1413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68597</xdr:rowOff>
    </xdr:from>
    <xdr:ext cx="405111" cy="259045"/>
    <xdr:sp macro="" textlink="">
      <xdr:nvSpPr>
        <xdr:cNvPr id="671" name="n_3aveValue【消防施設】&#10;有形固定資産減価償却率">
          <a:extLst>
            <a:ext uri="{FF2B5EF4-FFF2-40B4-BE49-F238E27FC236}">
              <a16:creationId xmlns:a16="http://schemas.microsoft.com/office/drawing/2014/main" id="{D186F2A9-838A-43BE-B3E2-88101112F098}"/>
            </a:ext>
          </a:extLst>
        </xdr:cNvPr>
        <xdr:cNvSpPr txBox="1"/>
      </xdr:nvSpPr>
      <xdr:spPr>
        <a:xfrm>
          <a:off x="13500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49547</xdr:rowOff>
    </xdr:from>
    <xdr:ext cx="405111" cy="259045"/>
    <xdr:sp macro="" textlink="">
      <xdr:nvSpPr>
        <xdr:cNvPr id="672" name="n_4aveValue【消防施設】&#10;有形固定資産減価償却率">
          <a:extLst>
            <a:ext uri="{FF2B5EF4-FFF2-40B4-BE49-F238E27FC236}">
              <a16:creationId xmlns:a16="http://schemas.microsoft.com/office/drawing/2014/main" id="{AF2326F7-53A6-432C-9E73-580DCF1AC391}"/>
            </a:ext>
          </a:extLst>
        </xdr:cNvPr>
        <xdr:cNvSpPr txBox="1"/>
      </xdr:nvSpPr>
      <xdr:spPr>
        <a:xfrm>
          <a:off x="12611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67327</xdr:rowOff>
    </xdr:from>
    <xdr:ext cx="405111" cy="259045"/>
    <xdr:sp macro="" textlink="">
      <xdr:nvSpPr>
        <xdr:cNvPr id="673" name="n_1mainValue【消防施設】&#10;有形固定資産減価償却率">
          <a:extLst>
            <a:ext uri="{FF2B5EF4-FFF2-40B4-BE49-F238E27FC236}">
              <a16:creationId xmlns:a16="http://schemas.microsoft.com/office/drawing/2014/main" id="{6F256EF0-1C11-460E-9C7B-BCBDECECDA5E}"/>
            </a:ext>
          </a:extLst>
        </xdr:cNvPr>
        <xdr:cNvSpPr txBox="1"/>
      </xdr:nvSpPr>
      <xdr:spPr>
        <a:xfrm>
          <a:off x="15266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67327</xdr:rowOff>
    </xdr:from>
    <xdr:ext cx="405111" cy="259045"/>
    <xdr:sp macro="" textlink="">
      <xdr:nvSpPr>
        <xdr:cNvPr id="674" name="n_2mainValue【消防施設】&#10;有形固定資産減価償却率">
          <a:extLst>
            <a:ext uri="{FF2B5EF4-FFF2-40B4-BE49-F238E27FC236}">
              <a16:creationId xmlns:a16="http://schemas.microsoft.com/office/drawing/2014/main" id="{FAA68609-A250-464D-AC08-A1A216DC7336}"/>
            </a:ext>
          </a:extLst>
        </xdr:cNvPr>
        <xdr:cNvSpPr txBox="1"/>
      </xdr:nvSpPr>
      <xdr:spPr>
        <a:xfrm>
          <a:off x="14389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161307</xdr:rowOff>
    </xdr:from>
    <xdr:ext cx="405111" cy="259045"/>
    <xdr:sp macro="" textlink="">
      <xdr:nvSpPr>
        <xdr:cNvPr id="675" name="n_3mainValue【消防施設】&#10;有形固定資産減価償却率">
          <a:extLst>
            <a:ext uri="{FF2B5EF4-FFF2-40B4-BE49-F238E27FC236}">
              <a16:creationId xmlns:a16="http://schemas.microsoft.com/office/drawing/2014/main" id="{5609ED49-C2BC-4193-AC88-CEAAAC13C73E}"/>
            </a:ext>
          </a:extLst>
        </xdr:cNvPr>
        <xdr:cNvSpPr txBox="1"/>
      </xdr:nvSpPr>
      <xdr:spPr>
        <a:xfrm>
          <a:off x="13500744" y="1336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82566</xdr:rowOff>
    </xdr:from>
    <xdr:ext cx="405111" cy="259045"/>
    <xdr:sp macro="" textlink="">
      <xdr:nvSpPr>
        <xdr:cNvPr id="676" name="n_4mainValue【消防施設】&#10;有形固定資産減価償却率">
          <a:extLst>
            <a:ext uri="{FF2B5EF4-FFF2-40B4-BE49-F238E27FC236}">
              <a16:creationId xmlns:a16="http://schemas.microsoft.com/office/drawing/2014/main" id="{C177B7C3-E339-4408-BBDA-826A6281DF40}"/>
            </a:ext>
          </a:extLst>
        </xdr:cNvPr>
        <xdr:cNvSpPr txBox="1"/>
      </xdr:nvSpPr>
      <xdr:spPr>
        <a:xfrm>
          <a:off x="12611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BC06914-A802-4F32-9C22-E2A8A40A09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1FAA1CED-7148-45F3-9328-6FB8390B9AF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4BB3A023-D98B-4CF4-B67D-B0142A922A2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B1C1A580-C49F-43A8-B0DD-FAB7279BF3A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1452AC72-7D40-4962-8DA8-13897DD2F84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94871AE7-D44F-4DA6-8148-4896A361177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ACC5ED28-C904-47AE-A60C-1FD0E76F192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316253E4-BEE4-4D00-8CD9-2CDC7331EAC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3195AFF9-13F7-43E7-96A0-B82B7F51464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4C68087D-F2DE-4C42-9258-743A7A5A03C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05A9A3E-A27D-4CCE-BA8A-7D4F01F2BFF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6EC88550-D008-43B2-B59C-B0647BC7A33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A132E880-3474-4F8A-A6D5-ECDC7403253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6C0B2C93-7307-4FA2-B448-BC4651C25F7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B1FB8CE9-42CC-4791-B65E-4E88BFBAA10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15FB142F-AC40-49C9-86E2-114B0B8483F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647301D-D1DD-4AAD-9A19-201A81D0417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738F98BE-05C3-48B5-ABB8-777CEBE043C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12C93F16-CE20-4FEE-BCF9-D8943724AE5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42F1F036-28A3-4673-8C63-07110D2284F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EB8D793C-7076-4B9F-B500-EAB216A261F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E0F33492-38F4-4F27-B71F-6882B206C3E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D67E53E5-1025-412A-8EA8-8E950F2B8BE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00" name="直線コネクタ 699">
          <a:extLst>
            <a:ext uri="{FF2B5EF4-FFF2-40B4-BE49-F238E27FC236}">
              <a16:creationId xmlns:a16="http://schemas.microsoft.com/office/drawing/2014/main" id="{D3010E76-87A5-4B08-A96C-4FA02FB82179}"/>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01" name="【消防施設】&#10;一人当たり面積最小値テキスト">
          <a:extLst>
            <a:ext uri="{FF2B5EF4-FFF2-40B4-BE49-F238E27FC236}">
              <a16:creationId xmlns:a16="http://schemas.microsoft.com/office/drawing/2014/main" id="{50BC34EF-1A62-4DD3-B927-7766016D58DD}"/>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02" name="直線コネクタ 701">
          <a:extLst>
            <a:ext uri="{FF2B5EF4-FFF2-40B4-BE49-F238E27FC236}">
              <a16:creationId xmlns:a16="http://schemas.microsoft.com/office/drawing/2014/main" id="{96D75D36-38E0-45A7-B5EC-DCFD9A4CDD53}"/>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3" name="【消防施設】&#10;一人当たり面積最大値テキスト">
          <a:extLst>
            <a:ext uri="{FF2B5EF4-FFF2-40B4-BE49-F238E27FC236}">
              <a16:creationId xmlns:a16="http://schemas.microsoft.com/office/drawing/2014/main" id="{E7181CA5-BC7B-4B5F-927E-805B35241443}"/>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4" name="直線コネクタ 703">
          <a:extLst>
            <a:ext uri="{FF2B5EF4-FFF2-40B4-BE49-F238E27FC236}">
              <a16:creationId xmlns:a16="http://schemas.microsoft.com/office/drawing/2014/main" id="{BF3799F8-2921-45B7-AE65-83372BB822CF}"/>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705" name="【消防施設】&#10;一人当たり面積平均値テキスト">
          <a:extLst>
            <a:ext uri="{FF2B5EF4-FFF2-40B4-BE49-F238E27FC236}">
              <a16:creationId xmlns:a16="http://schemas.microsoft.com/office/drawing/2014/main" id="{F4659F01-23FE-4DD4-8F60-8F4B5C52F0AA}"/>
            </a:ext>
          </a:extLst>
        </xdr:cNvPr>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06" name="フローチャート: 判断 705">
          <a:extLst>
            <a:ext uri="{FF2B5EF4-FFF2-40B4-BE49-F238E27FC236}">
              <a16:creationId xmlns:a16="http://schemas.microsoft.com/office/drawing/2014/main" id="{F66330AF-5FDF-4C98-9256-DB59567914E8}"/>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707" name="フローチャート: 判断 706">
          <a:extLst>
            <a:ext uri="{FF2B5EF4-FFF2-40B4-BE49-F238E27FC236}">
              <a16:creationId xmlns:a16="http://schemas.microsoft.com/office/drawing/2014/main" id="{14012839-D0EB-418E-9D8A-1CCCE9D637C2}"/>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9779</xdr:rowOff>
    </xdr:from>
    <xdr:to>
      <xdr:col>107</xdr:col>
      <xdr:colOff>101600</xdr:colOff>
      <xdr:row>86</xdr:row>
      <xdr:rowOff>111379</xdr:rowOff>
    </xdr:to>
    <xdr:sp macro="" textlink="">
      <xdr:nvSpPr>
        <xdr:cNvPr id="708" name="フローチャート: 判断 707">
          <a:extLst>
            <a:ext uri="{FF2B5EF4-FFF2-40B4-BE49-F238E27FC236}">
              <a16:creationId xmlns:a16="http://schemas.microsoft.com/office/drawing/2014/main" id="{00C2EFAD-8D89-4C70-8221-B05B4899803E}"/>
            </a:ext>
          </a:extLst>
        </xdr:cNvPr>
        <xdr:cNvSpPr/>
      </xdr:nvSpPr>
      <xdr:spPr>
        <a:xfrm>
          <a:off x="20383500" y="147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8637</xdr:rowOff>
    </xdr:from>
    <xdr:to>
      <xdr:col>102</xdr:col>
      <xdr:colOff>165100</xdr:colOff>
      <xdr:row>86</xdr:row>
      <xdr:rowOff>110237</xdr:rowOff>
    </xdr:to>
    <xdr:sp macro="" textlink="">
      <xdr:nvSpPr>
        <xdr:cNvPr id="709" name="フローチャート: 判断 708">
          <a:extLst>
            <a:ext uri="{FF2B5EF4-FFF2-40B4-BE49-F238E27FC236}">
              <a16:creationId xmlns:a16="http://schemas.microsoft.com/office/drawing/2014/main" id="{6F71B166-E5E6-4BF5-9138-7EBC694C4514}"/>
            </a:ext>
          </a:extLst>
        </xdr:cNvPr>
        <xdr:cNvSpPr/>
      </xdr:nvSpPr>
      <xdr:spPr>
        <a:xfrm>
          <a:off x="19494500" y="1475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10161</xdr:rowOff>
    </xdr:from>
    <xdr:to>
      <xdr:col>98</xdr:col>
      <xdr:colOff>38100</xdr:colOff>
      <xdr:row>86</xdr:row>
      <xdr:rowOff>111761</xdr:rowOff>
    </xdr:to>
    <xdr:sp macro="" textlink="">
      <xdr:nvSpPr>
        <xdr:cNvPr id="710" name="フローチャート: 判断 709">
          <a:extLst>
            <a:ext uri="{FF2B5EF4-FFF2-40B4-BE49-F238E27FC236}">
              <a16:creationId xmlns:a16="http://schemas.microsoft.com/office/drawing/2014/main" id="{11F35EAC-8FEB-41FA-8D56-CE53FB162BCA}"/>
            </a:ext>
          </a:extLst>
        </xdr:cNvPr>
        <xdr:cNvSpPr/>
      </xdr:nvSpPr>
      <xdr:spPr>
        <a:xfrm>
          <a:off x="18605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FC577488-5D84-47B3-8ADE-E60AC556ADE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99689B36-F70C-46A2-8C04-688B9568038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A0EA5227-6A13-4A3A-940B-F77F3269C48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C2C2562-2309-4EE0-B1F3-70FE8B82464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CDA344B5-C26A-4558-AF8C-D9AD8E173C4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169038</xdr:rowOff>
    </xdr:from>
    <xdr:to>
      <xdr:col>116</xdr:col>
      <xdr:colOff>114300</xdr:colOff>
      <xdr:row>86</xdr:row>
      <xdr:rowOff>99188</xdr:rowOff>
    </xdr:to>
    <xdr:sp macro="" textlink="">
      <xdr:nvSpPr>
        <xdr:cNvPr id="716" name="楕円 715">
          <a:extLst>
            <a:ext uri="{FF2B5EF4-FFF2-40B4-BE49-F238E27FC236}">
              <a16:creationId xmlns:a16="http://schemas.microsoft.com/office/drawing/2014/main" id="{00D0A711-45F4-4BD1-96C7-80844237B896}"/>
            </a:ext>
          </a:extLst>
        </xdr:cNvPr>
        <xdr:cNvSpPr/>
      </xdr:nvSpPr>
      <xdr:spPr>
        <a:xfrm>
          <a:off x="22110700" y="147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99459</xdr:rowOff>
    </xdr:from>
    <xdr:ext cx="469744" cy="259045"/>
    <xdr:sp macro="" textlink="">
      <xdr:nvSpPr>
        <xdr:cNvPr id="717" name="【消防施設】&#10;一人当たり面積該当値テキスト">
          <a:extLst>
            <a:ext uri="{FF2B5EF4-FFF2-40B4-BE49-F238E27FC236}">
              <a16:creationId xmlns:a16="http://schemas.microsoft.com/office/drawing/2014/main" id="{0FC78EBA-1BC4-4934-879F-B28397027F29}"/>
            </a:ext>
          </a:extLst>
        </xdr:cNvPr>
        <xdr:cNvSpPr txBox="1"/>
      </xdr:nvSpPr>
      <xdr:spPr>
        <a:xfrm>
          <a:off x="22199600" y="146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3683</xdr:rowOff>
    </xdr:from>
    <xdr:to>
      <xdr:col>112</xdr:col>
      <xdr:colOff>38100</xdr:colOff>
      <xdr:row>86</xdr:row>
      <xdr:rowOff>105283</xdr:rowOff>
    </xdr:to>
    <xdr:sp macro="" textlink="">
      <xdr:nvSpPr>
        <xdr:cNvPr id="718" name="楕円 717">
          <a:extLst>
            <a:ext uri="{FF2B5EF4-FFF2-40B4-BE49-F238E27FC236}">
              <a16:creationId xmlns:a16="http://schemas.microsoft.com/office/drawing/2014/main" id="{663BE80B-6F92-4A70-AC88-9C9B5885A9C1}"/>
            </a:ext>
          </a:extLst>
        </xdr:cNvPr>
        <xdr:cNvSpPr/>
      </xdr:nvSpPr>
      <xdr:spPr>
        <a:xfrm>
          <a:off x="21272500" y="14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48388</xdr:rowOff>
    </xdr:from>
    <xdr:to>
      <xdr:col>116</xdr:col>
      <xdr:colOff>63500</xdr:colOff>
      <xdr:row>86</xdr:row>
      <xdr:rowOff>54483</xdr:rowOff>
    </xdr:to>
    <xdr:cxnSp macro="">
      <xdr:nvCxnSpPr>
        <xdr:cNvPr id="719" name="直線コネクタ 718">
          <a:extLst>
            <a:ext uri="{FF2B5EF4-FFF2-40B4-BE49-F238E27FC236}">
              <a16:creationId xmlns:a16="http://schemas.microsoft.com/office/drawing/2014/main" id="{82F8CD78-A063-480F-8294-ED90B1DDB2AE}"/>
            </a:ext>
          </a:extLst>
        </xdr:cNvPr>
        <xdr:cNvCxnSpPr/>
      </xdr:nvCxnSpPr>
      <xdr:spPr>
        <a:xfrm flipV="1">
          <a:off x="21323300" y="14793088"/>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4063</xdr:rowOff>
    </xdr:from>
    <xdr:to>
      <xdr:col>107</xdr:col>
      <xdr:colOff>101600</xdr:colOff>
      <xdr:row>86</xdr:row>
      <xdr:rowOff>105663</xdr:rowOff>
    </xdr:to>
    <xdr:sp macro="" textlink="">
      <xdr:nvSpPr>
        <xdr:cNvPr id="720" name="楕円 719">
          <a:extLst>
            <a:ext uri="{FF2B5EF4-FFF2-40B4-BE49-F238E27FC236}">
              <a16:creationId xmlns:a16="http://schemas.microsoft.com/office/drawing/2014/main" id="{4FB69820-E9EE-4EC1-8840-53A9B65BC136}"/>
            </a:ext>
          </a:extLst>
        </xdr:cNvPr>
        <xdr:cNvSpPr/>
      </xdr:nvSpPr>
      <xdr:spPr>
        <a:xfrm>
          <a:off x="20383500" y="147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54483</xdr:rowOff>
    </xdr:from>
    <xdr:to>
      <xdr:col>111</xdr:col>
      <xdr:colOff>177800</xdr:colOff>
      <xdr:row>86</xdr:row>
      <xdr:rowOff>54863</xdr:rowOff>
    </xdr:to>
    <xdr:cxnSp macro="">
      <xdr:nvCxnSpPr>
        <xdr:cNvPr id="721" name="直線コネクタ 720">
          <a:extLst>
            <a:ext uri="{FF2B5EF4-FFF2-40B4-BE49-F238E27FC236}">
              <a16:creationId xmlns:a16="http://schemas.microsoft.com/office/drawing/2014/main" id="{78F1C1B1-90FA-4B3F-8F02-5AE5C00B7912}"/>
            </a:ext>
          </a:extLst>
        </xdr:cNvPr>
        <xdr:cNvCxnSpPr/>
      </xdr:nvCxnSpPr>
      <xdr:spPr>
        <a:xfrm flipV="1">
          <a:off x="20434300" y="1479918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5207</xdr:rowOff>
    </xdr:from>
    <xdr:to>
      <xdr:col>102</xdr:col>
      <xdr:colOff>165100</xdr:colOff>
      <xdr:row>86</xdr:row>
      <xdr:rowOff>106807</xdr:rowOff>
    </xdr:to>
    <xdr:sp macro="" textlink="">
      <xdr:nvSpPr>
        <xdr:cNvPr id="722" name="楕円 721">
          <a:extLst>
            <a:ext uri="{FF2B5EF4-FFF2-40B4-BE49-F238E27FC236}">
              <a16:creationId xmlns:a16="http://schemas.microsoft.com/office/drawing/2014/main" id="{8CFD5A4B-10C8-4A70-8CFE-083BDB9B2BE9}"/>
            </a:ext>
          </a:extLst>
        </xdr:cNvPr>
        <xdr:cNvSpPr/>
      </xdr:nvSpPr>
      <xdr:spPr>
        <a:xfrm>
          <a:off x="19494500" y="147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54863</xdr:rowOff>
    </xdr:from>
    <xdr:to>
      <xdr:col>107</xdr:col>
      <xdr:colOff>50800</xdr:colOff>
      <xdr:row>86</xdr:row>
      <xdr:rowOff>56007</xdr:rowOff>
    </xdr:to>
    <xdr:cxnSp macro="">
      <xdr:nvCxnSpPr>
        <xdr:cNvPr id="723" name="直線コネクタ 722">
          <a:extLst>
            <a:ext uri="{FF2B5EF4-FFF2-40B4-BE49-F238E27FC236}">
              <a16:creationId xmlns:a16="http://schemas.microsoft.com/office/drawing/2014/main" id="{22E00A8C-A35F-4A40-BF84-B530B067A610}"/>
            </a:ext>
          </a:extLst>
        </xdr:cNvPr>
        <xdr:cNvCxnSpPr/>
      </xdr:nvCxnSpPr>
      <xdr:spPr>
        <a:xfrm flipV="1">
          <a:off x="19545300" y="1479956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724" name="楕円 723">
          <a:extLst>
            <a:ext uri="{FF2B5EF4-FFF2-40B4-BE49-F238E27FC236}">
              <a16:creationId xmlns:a16="http://schemas.microsoft.com/office/drawing/2014/main" id="{910B86E3-7122-4541-9D30-F5AD81BE538A}"/>
            </a:ext>
          </a:extLst>
        </xdr:cNvPr>
        <xdr:cNvSpPr/>
      </xdr:nvSpPr>
      <xdr:spPr>
        <a:xfrm>
          <a:off x="18605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56007</xdr:rowOff>
    </xdr:from>
    <xdr:to>
      <xdr:col>102</xdr:col>
      <xdr:colOff>114300</xdr:colOff>
      <xdr:row>86</xdr:row>
      <xdr:rowOff>57150</xdr:rowOff>
    </xdr:to>
    <xdr:cxnSp macro="">
      <xdr:nvCxnSpPr>
        <xdr:cNvPr id="725" name="直線コネクタ 724">
          <a:extLst>
            <a:ext uri="{FF2B5EF4-FFF2-40B4-BE49-F238E27FC236}">
              <a16:creationId xmlns:a16="http://schemas.microsoft.com/office/drawing/2014/main" id="{C0275DB8-15F5-4AC5-A50A-FE1D55088791}"/>
            </a:ext>
          </a:extLst>
        </xdr:cNvPr>
        <xdr:cNvCxnSpPr/>
      </xdr:nvCxnSpPr>
      <xdr:spPr>
        <a:xfrm flipV="1">
          <a:off x="18656300" y="1480070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726" name="n_1aveValue【消防施設】&#10;一人当たり面積">
          <a:extLst>
            <a:ext uri="{FF2B5EF4-FFF2-40B4-BE49-F238E27FC236}">
              <a16:creationId xmlns:a16="http://schemas.microsoft.com/office/drawing/2014/main" id="{79B5821A-5962-4522-8166-99C04A5B8104}"/>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102506</xdr:rowOff>
    </xdr:from>
    <xdr:ext cx="469744" cy="259045"/>
    <xdr:sp macro="" textlink="">
      <xdr:nvSpPr>
        <xdr:cNvPr id="727" name="n_2aveValue【消防施設】&#10;一人当たり面積">
          <a:extLst>
            <a:ext uri="{FF2B5EF4-FFF2-40B4-BE49-F238E27FC236}">
              <a16:creationId xmlns:a16="http://schemas.microsoft.com/office/drawing/2014/main" id="{6D7E0017-7BC2-4A86-A9CD-6FAF21811D57}"/>
            </a:ext>
          </a:extLst>
        </xdr:cNvPr>
        <xdr:cNvSpPr txBox="1"/>
      </xdr:nvSpPr>
      <xdr:spPr>
        <a:xfrm>
          <a:off x="20199427" y="1484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101364</xdr:rowOff>
    </xdr:from>
    <xdr:ext cx="469744" cy="259045"/>
    <xdr:sp macro="" textlink="">
      <xdr:nvSpPr>
        <xdr:cNvPr id="728" name="n_3aveValue【消防施設】&#10;一人当たり面積">
          <a:extLst>
            <a:ext uri="{FF2B5EF4-FFF2-40B4-BE49-F238E27FC236}">
              <a16:creationId xmlns:a16="http://schemas.microsoft.com/office/drawing/2014/main" id="{49758B05-CD5F-4022-ADA3-87E34A4F9385}"/>
            </a:ext>
          </a:extLst>
        </xdr:cNvPr>
        <xdr:cNvSpPr txBox="1"/>
      </xdr:nvSpPr>
      <xdr:spPr>
        <a:xfrm>
          <a:off x="19310427"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102888</xdr:rowOff>
    </xdr:from>
    <xdr:ext cx="469744" cy="259045"/>
    <xdr:sp macro="" textlink="">
      <xdr:nvSpPr>
        <xdr:cNvPr id="729" name="n_4aveValue【消防施設】&#10;一人当たり面積">
          <a:extLst>
            <a:ext uri="{FF2B5EF4-FFF2-40B4-BE49-F238E27FC236}">
              <a16:creationId xmlns:a16="http://schemas.microsoft.com/office/drawing/2014/main" id="{31940BAC-79B3-4E93-A3F9-2D02B7F96363}"/>
            </a:ext>
          </a:extLst>
        </xdr:cNvPr>
        <xdr:cNvSpPr txBox="1"/>
      </xdr:nvSpPr>
      <xdr:spPr>
        <a:xfrm>
          <a:off x="18421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96410</xdr:rowOff>
    </xdr:from>
    <xdr:ext cx="469744" cy="259045"/>
    <xdr:sp macro="" textlink="">
      <xdr:nvSpPr>
        <xdr:cNvPr id="730" name="n_1mainValue【消防施設】&#10;一人当たり面積">
          <a:extLst>
            <a:ext uri="{FF2B5EF4-FFF2-40B4-BE49-F238E27FC236}">
              <a16:creationId xmlns:a16="http://schemas.microsoft.com/office/drawing/2014/main" id="{A0FBEECD-B4D5-44A3-B060-ECA91E215B2A}"/>
            </a:ext>
          </a:extLst>
        </xdr:cNvPr>
        <xdr:cNvSpPr txBox="1"/>
      </xdr:nvSpPr>
      <xdr:spPr>
        <a:xfrm>
          <a:off x="21075727" y="1484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122190</xdr:rowOff>
    </xdr:from>
    <xdr:ext cx="469744" cy="259045"/>
    <xdr:sp macro="" textlink="">
      <xdr:nvSpPr>
        <xdr:cNvPr id="731" name="n_2mainValue【消防施設】&#10;一人当たり面積">
          <a:extLst>
            <a:ext uri="{FF2B5EF4-FFF2-40B4-BE49-F238E27FC236}">
              <a16:creationId xmlns:a16="http://schemas.microsoft.com/office/drawing/2014/main" id="{FA745EAC-221C-4D85-9375-62EBBA69E77E}"/>
            </a:ext>
          </a:extLst>
        </xdr:cNvPr>
        <xdr:cNvSpPr txBox="1"/>
      </xdr:nvSpPr>
      <xdr:spPr>
        <a:xfrm>
          <a:off x="20199427" y="145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123334</xdr:rowOff>
    </xdr:from>
    <xdr:ext cx="469744" cy="259045"/>
    <xdr:sp macro="" textlink="">
      <xdr:nvSpPr>
        <xdr:cNvPr id="732" name="n_3mainValue【消防施設】&#10;一人当たり面積">
          <a:extLst>
            <a:ext uri="{FF2B5EF4-FFF2-40B4-BE49-F238E27FC236}">
              <a16:creationId xmlns:a16="http://schemas.microsoft.com/office/drawing/2014/main" id="{6F35E0B2-665A-435D-9DAD-2BDA4538CF0E}"/>
            </a:ext>
          </a:extLst>
        </xdr:cNvPr>
        <xdr:cNvSpPr txBox="1"/>
      </xdr:nvSpPr>
      <xdr:spPr>
        <a:xfrm>
          <a:off x="19310427" y="1452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124477</xdr:rowOff>
    </xdr:from>
    <xdr:ext cx="469744" cy="259045"/>
    <xdr:sp macro="" textlink="">
      <xdr:nvSpPr>
        <xdr:cNvPr id="733" name="n_4mainValue【消防施設】&#10;一人当たり面積">
          <a:extLst>
            <a:ext uri="{FF2B5EF4-FFF2-40B4-BE49-F238E27FC236}">
              <a16:creationId xmlns:a16="http://schemas.microsoft.com/office/drawing/2014/main" id="{C09E0E5D-8D77-41B9-B2B6-435D97C6001B}"/>
            </a:ext>
          </a:extLst>
        </xdr:cNvPr>
        <xdr:cNvSpPr txBox="1"/>
      </xdr:nvSpPr>
      <xdr:spPr>
        <a:xfrm>
          <a:off x="18421427" y="1452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B280509C-3F34-43DC-936B-021D91C086F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A56D345B-CB02-4C4F-8BB4-B9D2D015F69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E276057A-242D-4D51-9276-4A8C604414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DF81069C-2D12-4B45-A4B6-7B6B910A3D9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3F65B0E9-BEBE-4E22-A0D4-53AADCAD5CF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AFD74362-A4D6-46B3-9E3D-E89DF8C9CBC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611EA850-A00A-41A8-8366-7D0E2E56677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68D9A234-EFE7-4390-B0FC-B96529D3C18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5D00416E-B1F0-4F09-B34A-513157F7931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35B3A1B0-A2D3-4F87-B36A-E728FA3DC5A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6FC682A3-B306-4C2D-960B-E9F31BB8A3B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FB379581-A2E1-4DE8-A009-FEB3D4C0A68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28B46FBD-A3BC-4843-881F-D50EBED5F90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7D334F54-6658-45A3-B747-4DD8F7292D2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22833C71-6799-411D-80F1-D5BEE5E29D0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1E188790-A121-4F20-A1F6-27C421C9766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71368931-8EB3-4DC5-954E-A01744DB00B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FFB39B13-8EE9-4DE9-B4A1-13D56A07FE8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8DE15F26-0AAB-4B86-9854-54F34BB6478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C003025A-BBC1-4B4A-8A34-529FFC1DC7D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8F6439FC-638E-4EF1-A892-73347FE61AE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00BD8BA6-6348-4793-B342-D7775E3F4F6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3613372F-A488-4B43-A2BE-0045D35DCFA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CBCE7A12-BCD6-40BD-AA1F-6B28D668A46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5B1EE5AE-EF66-47E4-9948-257401D31AC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DC09D8EC-CC9C-4FA1-AFCB-E76DF650D99A}"/>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28A8FFED-5813-4923-AF5A-0F135047543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CF57D298-96C8-48F1-B723-93CBB094FC1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2" name="【庁舎】&#10;有形固定資産減価償却率最大値テキスト">
          <a:extLst>
            <a:ext uri="{FF2B5EF4-FFF2-40B4-BE49-F238E27FC236}">
              <a16:creationId xmlns:a16="http://schemas.microsoft.com/office/drawing/2014/main" id="{6233F786-3236-4FE1-B298-3DF4D30A72A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3" name="直線コネクタ 762">
          <a:extLst>
            <a:ext uri="{FF2B5EF4-FFF2-40B4-BE49-F238E27FC236}">
              <a16:creationId xmlns:a16="http://schemas.microsoft.com/office/drawing/2014/main" id="{4FB791D0-E203-4A3A-9576-D1DC3E65FC03}"/>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764" name="【庁舎】&#10;有形固定資産減価償却率平均値テキスト">
          <a:extLst>
            <a:ext uri="{FF2B5EF4-FFF2-40B4-BE49-F238E27FC236}">
              <a16:creationId xmlns:a16="http://schemas.microsoft.com/office/drawing/2014/main" id="{A0138DC8-DE13-4445-9343-12788E8C3F09}"/>
            </a:ext>
          </a:extLst>
        </xdr:cNvPr>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65" name="フローチャート: 判断 764">
          <a:extLst>
            <a:ext uri="{FF2B5EF4-FFF2-40B4-BE49-F238E27FC236}">
              <a16:creationId xmlns:a16="http://schemas.microsoft.com/office/drawing/2014/main" id="{AE54AA73-91ED-40E0-B4D1-7667ADB6777C}"/>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766" name="フローチャート: 判断 765">
          <a:extLst>
            <a:ext uri="{FF2B5EF4-FFF2-40B4-BE49-F238E27FC236}">
              <a16:creationId xmlns:a16="http://schemas.microsoft.com/office/drawing/2014/main" id="{16BD79AC-3167-466A-A460-D757A3BD68F4}"/>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144599</xdr:rowOff>
    </xdr:from>
    <xdr:to>
      <xdr:col>76</xdr:col>
      <xdr:colOff>165100</xdr:colOff>
      <xdr:row>105</xdr:row>
      <xdr:rowOff>74749</xdr:rowOff>
    </xdr:to>
    <xdr:sp macro="" textlink="">
      <xdr:nvSpPr>
        <xdr:cNvPr id="767" name="フローチャート: 判断 766">
          <a:extLst>
            <a:ext uri="{FF2B5EF4-FFF2-40B4-BE49-F238E27FC236}">
              <a16:creationId xmlns:a16="http://schemas.microsoft.com/office/drawing/2014/main" id="{011F4CBB-3534-432C-BBA9-E9744FE4A8C5}"/>
            </a:ext>
          </a:extLst>
        </xdr:cNvPr>
        <xdr:cNvSpPr/>
      </xdr:nvSpPr>
      <xdr:spPr>
        <a:xfrm>
          <a:off x="14541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768" name="フローチャート: 判断 767">
          <a:extLst>
            <a:ext uri="{FF2B5EF4-FFF2-40B4-BE49-F238E27FC236}">
              <a16:creationId xmlns:a16="http://schemas.microsoft.com/office/drawing/2014/main" id="{5980D898-F434-466F-9780-D2675F9A178C}"/>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120106</xdr:rowOff>
    </xdr:from>
    <xdr:to>
      <xdr:col>67</xdr:col>
      <xdr:colOff>101600</xdr:colOff>
      <xdr:row>105</xdr:row>
      <xdr:rowOff>50256</xdr:rowOff>
    </xdr:to>
    <xdr:sp macro="" textlink="">
      <xdr:nvSpPr>
        <xdr:cNvPr id="769" name="フローチャート: 判断 768">
          <a:extLst>
            <a:ext uri="{FF2B5EF4-FFF2-40B4-BE49-F238E27FC236}">
              <a16:creationId xmlns:a16="http://schemas.microsoft.com/office/drawing/2014/main" id="{CFC932A9-B6D9-4773-9F4A-6C99B08D7BDC}"/>
            </a:ext>
          </a:extLst>
        </xdr:cNvPr>
        <xdr:cNvSpPr/>
      </xdr:nvSpPr>
      <xdr:spPr>
        <a:xfrm>
          <a:off x="1276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98754F80-C291-4845-B5D3-9EE176DA315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C162B8E-3BF2-45B1-99FA-2955711881E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32654BB-2805-49FF-90A1-34E0635D6BA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3AD2378F-D48E-4F2D-9F3E-93C4A8FDAAF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DF43951B-5F98-404B-9CBA-166DAF9BC69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5" name="楕円 774">
          <a:extLst>
            <a:ext uri="{FF2B5EF4-FFF2-40B4-BE49-F238E27FC236}">
              <a16:creationId xmlns:a16="http://schemas.microsoft.com/office/drawing/2014/main" id="{4554E708-0D35-4061-9F21-1F273132E883}"/>
            </a:ext>
          </a:extLst>
        </xdr:cNvPr>
        <xdr:cNvSpPr/>
      </xdr:nvSpPr>
      <xdr:spPr>
        <a:xfrm>
          <a:off x="16268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36847</xdr:rowOff>
    </xdr:from>
    <xdr:ext cx="405111" cy="259045"/>
    <xdr:sp macro="" textlink="">
      <xdr:nvSpPr>
        <xdr:cNvPr id="776" name="【庁舎】&#10;有形固定資産減価償却率該当値テキスト">
          <a:extLst>
            <a:ext uri="{FF2B5EF4-FFF2-40B4-BE49-F238E27FC236}">
              <a16:creationId xmlns:a16="http://schemas.microsoft.com/office/drawing/2014/main" id="{E76CE944-50CD-4468-A201-E1E55295ABCC}"/>
            </a:ext>
          </a:extLst>
        </xdr:cNvPr>
        <xdr:cNvSpPr txBox="1"/>
      </xdr:nvSpPr>
      <xdr:spPr>
        <a:xfrm>
          <a:off x="16357600"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777" name="楕円 776">
          <a:extLst>
            <a:ext uri="{FF2B5EF4-FFF2-40B4-BE49-F238E27FC236}">
              <a16:creationId xmlns:a16="http://schemas.microsoft.com/office/drawing/2014/main" id="{A236525A-6380-4969-B062-14B870FFB3F3}"/>
            </a:ext>
          </a:extLst>
        </xdr:cNvPr>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104</xdr:row>
      <xdr:rowOff>64770</xdr:rowOff>
    </xdr:to>
    <xdr:cxnSp macro="">
      <xdr:nvCxnSpPr>
        <xdr:cNvPr id="778" name="直線コネクタ 777">
          <a:extLst>
            <a:ext uri="{FF2B5EF4-FFF2-40B4-BE49-F238E27FC236}">
              <a16:creationId xmlns:a16="http://schemas.microsoft.com/office/drawing/2014/main" id="{6F57BAD9-0367-45A9-BA55-E185D028CD2E}"/>
            </a:ext>
          </a:extLst>
        </xdr:cNvPr>
        <xdr:cNvCxnSpPr/>
      </xdr:nvCxnSpPr>
      <xdr:spPr>
        <a:xfrm>
          <a:off x="15481300" y="178612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79" name="楕円 778">
          <a:extLst>
            <a:ext uri="{FF2B5EF4-FFF2-40B4-BE49-F238E27FC236}">
              <a16:creationId xmlns:a16="http://schemas.microsoft.com/office/drawing/2014/main" id="{751CF4F4-1284-4B41-8E00-1D59C84D7CFB}"/>
            </a:ext>
          </a:extLst>
        </xdr:cNvPr>
        <xdr:cNvSpPr/>
      </xdr:nvSpPr>
      <xdr:spPr>
        <a:xfrm>
          <a:off x="1454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167639</xdr:rowOff>
    </xdr:from>
    <xdr:to>
      <xdr:col>81</xdr:col>
      <xdr:colOff>50800</xdr:colOff>
      <xdr:row>104</xdr:row>
      <xdr:rowOff>30480</xdr:rowOff>
    </xdr:to>
    <xdr:cxnSp macro="">
      <xdr:nvCxnSpPr>
        <xdr:cNvPr id="780" name="直線コネクタ 779">
          <a:extLst>
            <a:ext uri="{FF2B5EF4-FFF2-40B4-BE49-F238E27FC236}">
              <a16:creationId xmlns:a16="http://schemas.microsoft.com/office/drawing/2014/main" id="{33566098-C027-4FEA-9D0D-14946B800026}"/>
            </a:ext>
          </a:extLst>
        </xdr:cNvPr>
        <xdr:cNvCxnSpPr/>
      </xdr:nvCxnSpPr>
      <xdr:spPr>
        <a:xfrm>
          <a:off x="14592300" y="178269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781" name="楕円 780">
          <a:extLst>
            <a:ext uri="{FF2B5EF4-FFF2-40B4-BE49-F238E27FC236}">
              <a16:creationId xmlns:a16="http://schemas.microsoft.com/office/drawing/2014/main" id="{AF5D5083-3DF4-446D-9924-2332CCFA3E3D}"/>
            </a:ext>
          </a:extLst>
        </xdr:cNvPr>
        <xdr:cNvSpPr/>
      </xdr:nvSpPr>
      <xdr:spPr>
        <a:xfrm>
          <a:off x="1365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133350</xdr:rowOff>
    </xdr:from>
    <xdr:to>
      <xdr:col>76</xdr:col>
      <xdr:colOff>114300</xdr:colOff>
      <xdr:row>103</xdr:row>
      <xdr:rowOff>167639</xdr:rowOff>
    </xdr:to>
    <xdr:cxnSp macro="">
      <xdr:nvCxnSpPr>
        <xdr:cNvPr id="782" name="直線コネクタ 781">
          <a:extLst>
            <a:ext uri="{FF2B5EF4-FFF2-40B4-BE49-F238E27FC236}">
              <a16:creationId xmlns:a16="http://schemas.microsoft.com/office/drawing/2014/main" id="{DD9B4005-EB83-4B55-8400-CF66D6EA08F9}"/>
            </a:ext>
          </a:extLst>
        </xdr:cNvPr>
        <xdr:cNvCxnSpPr/>
      </xdr:nvCxnSpPr>
      <xdr:spPr>
        <a:xfrm>
          <a:off x="13703300" y="177927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48261</xdr:rowOff>
    </xdr:from>
    <xdr:to>
      <xdr:col>67</xdr:col>
      <xdr:colOff>101600</xdr:colOff>
      <xdr:row>103</xdr:row>
      <xdr:rowOff>149861</xdr:rowOff>
    </xdr:to>
    <xdr:sp macro="" textlink="">
      <xdr:nvSpPr>
        <xdr:cNvPr id="783" name="楕円 782">
          <a:extLst>
            <a:ext uri="{FF2B5EF4-FFF2-40B4-BE49-F238E27FC236}">
              <a16:creationId xmlns:a16="http://schemas.microsoft.com/office/drawing/2014/main" id="{3684F329-580F-427D-9699-71445ED3DA16}"/>
            </a:ext>
          </a:extLst>
        </xdr:cNvPr>
        <xdr:cNvSpPr/>
      </xdr:nvSpPr>
      <xdr:spPr>
        <a:xfrm>
          <a:off x="12763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99061</xdr:rowOff>
    </xdr:from>
    <xdr:to>
      <xdr:col>71</xdr:col>
      <xdr:colOff>177800</xdr:colOff>
      <xdr:row>103</xdr:row>
      <xdr:rowOff>133350</xdr:rowOff>
    </xdr:to>
    <xdr:cxnSp macro="">
      <xdr:nvCxnSpPr>
        <xdr:cNvPr id="784" name="直線コネクタ 783">
          <a:extLst>
            <a:ext uri="{FF2B5EF4-FFF2-40B4-BE49-F238E27FC236}">
              <a16:creationId xmlns:a16="http://schemas.microsoft.com/office/drawing/2014/main" id="{0FF94A42-588C-4D0F-AE7D-5144DAAC0C19}"/>
            </a:ext>
          </a:extLst>
        </xdr:cNvPr>
        <xdr:cNvCxnSpPr/>
      </xdr:nvCxnSpPr>
      <xdr:spPr>
        <a:xfrm>
          <a:off x="12814300" y="177584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785" name="n_1aveValue【庁舎】&#10;有形固定資産減価償却率">
          <a:extLst>
            <a:ext uri="{FF2B5EF4-FFF2-40B4-BE49-F238E27FC236}">
              <a16:creationId xmlns:a16="http://schemas.microsoft.com/office/drawing/2014/main" id="{0611B09A-2415-4852-8D02-2B0D1B893FED}"/>
            </a:ext>
          </a:extLst>
        </xdr:cNvPr>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65876</xdr:rowOff>
    </xdr:from>
    <xdr:ext cx="405111" cy="259045"/>
    <xdr:sp macro="" textlink="">
      <xdr:nvSpPr>
        <xdr:cNvPr id="786" name="n_2aveValue【庁舎】&#10;有形固定資産減価償却率">
          <a:extLst>
            <a:ext uri="{FF2B5EF4-FFF2-40B4-BE49-F238E27FC236}">
              <a16:creationId xmlns:a16="http://schemas.microsoft.com/office/drawing/2014/main" id="{19C3C671-0E41-468B-A09D-5270BDCC9E24}"/>
            </a:ext>
          </a:extLst>
        </xdr:cNvPr>
        <xdr:cNvSpPr txBox="1"/>
      </xdr:nvSpPr>
      <xdr:spPr>
        <a:xfrm>
          <a:off x="14389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787" name="n_3aveValue【庁舎】&#10;有形固定資産減価償却率">
          <a:extLst>
            <a:ext uri="{FF2B5EF4-FFF2-40B4-BE49-F238E27FC236}">
              <a16:creationId xmlns:a16="http://schemas.microsoft.com/office/drawing/2014/main" id="{FCC125C1-74B5-4EC6-90C4-AE2A5D0FCAEF}"/>
            </a:ext>
          </a:extLst>
        </xdr:cNvPr>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41383</xdr:rowOff>
    </xdr:from>
    <xdr:ext cx="405111" cy="259045"/>
    <xdr:sp macro="" textlink="">
      <xdr:nvSpPr>
        <xdr:cNvPr id="788" name="n_4aveValue【庁舎】&#10;有形固定資産減価償却率">
          <a:extLst>
            <a:ext uri="{FF2B5EF4-FFF2-40B4-BE49-F238E27FC236}">
              <a16:creationId xmlns:a16="http://schemas.microsoft.com/office/drawing/2014/main" id="{6BDBD12D-C686-461C-B8E0-87A23E4EFD21}"/>
            </a:ext>
          </a:extLst>
        </xdr:cNvPr>
        <xdr:cNvSpPr txBox="1"/>
      </xdr:nvSpPr>
      <xdr:spPr>
        <a:xfrm>
          <a:off x="12611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97807</xdr:rowOff>
    </xdr:from>
    <xdr:ext cx="405111" cy="259045"/>
    <xdr:sp macro="" textlink="">
      <xdr:nvSpPr>
        <xdr:cNvPr id="789" name="n_1mainValue【庁舎】&#10;有形固定資産減価償却率">
          <a:extLst>
            <a:ext uri="{FF2B5EF4-FFF2-40B4-BE49-F238E27FC236}">
              <a16:creationId xmlns:a16="http://schemas.microsoft.com/office/drawing/2014/main" id="{E0A688A7-29DA-4AAE-90C8-D9E655F098DF}"/>
            </a:ext>
          </a:extLst>
        </xdr:cNvPr>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790" name="n_2mainValue【庁舎】&#10;有形固定資産減価償却率">
          <a:extLst>
            <a:ext uri="{FF2B5EF4-FFF2-40B4-BE49-F238E27FC236}">
              <a16:creationId xmlns:a16="http://schemas.microsoft.com/office/drawing/2014/main" id="{DBEC5BC3-BF34-4D00-B2A3-8E0660A06CF6}"/>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29227</xdr:rowOff>
    </xdr:from>
    <xdr:ext cx="405111" cy="259045"/>
    <xdr:sp macro="" textlink="">
      <xdr:nvSpPr>
        <xdr:cNvPr id="791" name="n_3mainValue【庁舎】&#10;有形固定資産減価償却率">
          <a:extLst>
            <a:ext uri="{FF2B5EF4-FFF2-40B4-BE49-F238E27FC236}">
              <a16:creationId xmlns:a16="http://schemas.microsoft.com/office/drawing/2014/main" id="{BFB1484B-3C8E-49F6-8016-BF426E6DF152}"/>
            </a:ext>
          </a:extLst>
        </xdr:cNvPr>
        <xdr:cNvSpPr txBox="1"/>
      </xdr:nvSpPr>
      <xdr:spPr>
        <a:xfrm>
          <a:off x="13500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166388</xdr:rowOff>
    </xdr:from>
    <xdr:ext cx="405111" cy="259045"/>
    <xdr:sp macro="" textlink="">
      <xdr:nvSpPr>
        <xdr:cNvPr id="792" name="n_4mainValue【庁舎】&#10;有形固定資産減価償却率">
          <a:extLst>
            <a:ext uri="{FF2B5EF4-FFF2-40B4-BE49-F238E27FC236}">
              <a16:creationId xmlns:a16="http://schemas.microsoft.com/office/drawing/2014/main" id="{59C12B6D-91FF-4154-8557-7E6E5A29BCB5}"/>
            </a:ext>
          </a:extLst>
        </xdr:cNvPr>
        <xdr:cNvSpPr txBox="1"/>
      </xdr:nvSpPr>
      <xdr:spPr>
        <a:xfrm>
          <a:off x="12611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31345A42-68C3-4156-96A0-13B92E4BE86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613975FD-0733-44DF-AAF1-B58855F39F1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BD4861DD-26C0-4D03-9DD9-AF175110915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35E488E7-E94A-4745-975D-DEEC8387628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5A3CB6D2-1D84-4CAE-B17A-2A594F8A9F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1EB1CD02-E7E4-4656-9FCD-5AB61E9A34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7D7A7A6A-12CE-4C14-A314-93807FD825A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A7BEB5F6-ABCE-4E48-8360-59B4A889CF8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3A5FBE65-C3F7-4205-8B60-B484FF79DF7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CF7A5E1D-F723-4293-AB17-E480349A504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EE6E77C6-1DF7-42C3-8A3F-89D7365F418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3D76D818-EA44-4A29-A4F1-4223E4EFFE7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449E3E83-14F1-430C-B8D5-77631D7AB12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4F65026F-650C-451C-91C5-87B788A9028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6FEA6EBA-F4F1-4A1F-B9C6-A8C97256DB8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11657AF7-D861-4C7C-8CC9-D2965821341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AB7FBBAD-EC97-4602-B176-0D450BCF827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72241B00-F688-4DA4-B888-182A5DBD62D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4FAD9DB4-4FC5-4494-954F-AD955544966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2" name="テキスト ボックス 811">
          <a:extLst>
            <a:ext uri="{FF2B5EF4-FFF2-40B4-BE49-F238E27FC236}">
              <a16:creationId xmlns:a16="http://schemas.microsoft.com/office/drawing/2014/main" id="{B62DF66A-60DE-420E-9C81-E55814657CD4}"/>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AD76A9FA-8A01-4DAF-8B7E-F5DD2081A59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4" name="テキスト ボックス 813">
          <a:extLst>
            <a:ext uri="{FF2B5EF4-FFF2-40B4-BE49-F238E27FC236}">
              <a16:creationId xmlns:a16="http://schemas.microsoft.com/office/drawing/2014/main" id="{F515B71B-9EBF-4F2E-AF31-43C40767126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96036AC1-1D59-4A3F-BB09-B5B4195E60F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816" name="直線コネクタ 815">
          <a:extLst>
            <a:ext uri="{FF2B5EF4-FFF2-40B4-BE49-F238E27FC236}">
              <a16:creationId xmlns:a16="http://schemas.microsoft.com/office/drawing/2014/main" id="{7D64306A-EE54-4770-A800-FE75E6F6F52E}"/>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817" name="【庁舎】&#10;一人当たり面積最小値テキスト">
          <a:extLst>
            <a:ext uri="{FF2B5EF4-FFF2-40B4-BE49-F238E27FC236}">
              <a16:creationId xmlns:a16="http://schemas.microsoft.com/office/drawing/2014/main" id="{3BAFB483-1C66-4FCB-9774-5E8F309857F7}"/>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818" name="直線コネクタ 817">
          <a:extLst>
            <a:ext uri="{FF2B5EF4-FFF2-40B4-BE49-F238E27FC236}">
              <a16:creationId xmlns:a16="http://schemas.microsoft.com/office/drawing/2014/main" id="{A3FD00D2-FAC0-4705-826F-3FB68BF15606}"/>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819" name="【庁舎】&#10;一人当たり面積最大値テキスト">
          <a:extLst>
            <a:ext uri="{FF2B5EF4-FFF2-40B4-BE49-F238E27FC236}">
              <a16:creationId xmlns:a16="http://schemas.microsoft.com/office/drawing/2014/main" id="{E981E8A9-A707-4097-99FB-16B5326063DB}"/>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820" name="直線コネクタ 819">
          <a:extLst>
            <a:ext uri="{FF2B5EF4-FFF2-40B4-BE49-F238E27FC236}">
              <a16:creationId xmlns:a16="http://schemas.microsoft.com/office/drawing/2014/main" id="{A01614CA-2047-47AA-B0BB-563D43453FA6}"/>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821" name="【庁舎】&#10;一人当たり面積平均値テキスト">
          <a:extLst>
            <a:ext uri="{FF2B5EF4-FFF2-40B4-BE49-F238E27FC236}">
              <a16:creationId xmlns:a16="http://schemas.microsoft.com/office/drawing/2014/main" id="{B63CDF70-90B6-42EA-9F7B-49BF9B9D5181}"/>
            </a:ext>
          </a:extLst>
        </xdr:cNvPr>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822" name="フローチャート: 判断 821">
          <a:extLst>
            <a:ext uri="{FF2B5EF4-FFF2-40B4-BE49-F238E27FC236}">
              <a16:creationId xmlns:a16="http://schemas.microsoft.com/office/drawing/2014/main" id="{119EADBD-4435-4736-8257-8996AC88D1F1}"/>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823" name="フローチャート: 判断 822">
          <a:extLst>
            <a:ext uri="{FF2B5EF4-FFF2-40B4-BE49-F238E27FC236}">
              <a16:creationId xmlns:a16="http://schemas.microsoft.com/office/drawing/2014/main" id="{52B36E6F-99A8-48BF-BBE6-F96B17BB60D6}"/>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36322</xdr:rowOff>
    </xdr:from>
    <xdr:to>
      <xdr:col>107</xdr:col>
      <xdr:colOff>101600</xdr:colOff>
      <xdr:row>108</xdr:row>
      <xdr:rowOff>137922</xdr:rowOff>
    </xdr:to>
    <xdr:sp macro="" textlink="">
      <xdr:nvSpPr>
        <xdr:cNvPr id="824" name="フローチャート: 判断 823">
          <a:extLst>
            <a:ext uri="{FF2B5EF4-FFF2-40B4-BE49-F238E27FC236}">
              <a16:creationId xmlns:a16="http://schemas.microsoft.com/office/drawing/2014/main" id="{96809268-78C8-4DA8-85B3-DF75461D6F24}"/>
            </a:ext>
          </a:extLst>
        </xdr:cNvPr>
        <xdr:cNvSpPr/>
      </xdr:nvSpPr>
      <xdr:spPr>
        <a:xfrm>
          <a:off x="20383500" y="1855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34925</xdr:rowOff>
    </xdr:from>
    <xdr:to>
      <xdr:col>102</xdr:col>
      <xdr:colOff>165100</xdr:colOff>
      <xdr:row>108</xdr:row>
      <xdr:rowOff>136525</xdr:rowOff>
    </xdr:to>
    <xdr:sp macro="" textlink="">
      <xdr:nvSpPr>
        <xdr:cNvPr id="825" name="フローチャート: 判断 824">
          <a:extLst>
            <a:ext uri="{FF2B5EF4-FFF2-40B4-BE49-F238E27FC236}">
              <a16:creationId xmlns:a16="http://schemas.microsoft.com/office/drawing/2014/main" id="{564376BB-B528-4B66-9935-1E106644C6AF}"/>
            </a:ext>
          </a:extLst>
        </xdr:cNvPr>
        <xdr:cNvSpPr/>
      </xdr:nvSpPr>
      <xdr:spPr>
        <a:xfrm>
          <a:off x="19494500" y="1855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16511</xdr:rowOff>
    </xdr:from>
    <xdr:to>
      <xdr:col>98</xdr:col>
      <xdr:colOff>38100</xdr:colOff>
      <xdr:row>108</xdr:row>
      <xdr:rowOff>118111</xdr:rowOff>
    </xdr:to>
    <xdr:sp macro="" textlink="">
      <xdr:nvSpPr>
        <xdr:cNvPr id="826" name="フローチャート: 判断 825">
          <a:extLst>
            <a:ext uri="{FF2B5EF4-FFF2-40B4-BE49-F238E27FC236}">
              <a16:creationId xmlns:a16="http://schemas.microsoft.com/office/drawing/2014/main" id="{E900084C-8D76-4C2B-A433-8D0BDC3E7386}"/>
            </a:ext>
          </a:extLst>
        </xdr:cNvPr>
        <xdr:cNvSpPr/>
      </xdr:nvSpPr>
      <xdr:spPr>
        <a:xfrm>
          <a:off x="18605500" y="1853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FD942FFC-4F41-4130-8F60-B9F94DD7AF9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50E13C31-92AF-4792-B4E2-D93E506FCCD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9122F2C-5E29-4025-9329-6826CA612D9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5555265A-FA4F-4034-A558-FF9080362DA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9FC4DB34-11CA-4D86-AAFA-61F976D1493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77343</xdr:rowOff>
    </xdr:from>
    <xdr:to>
      <xdr:col>116</xdr:col>
      <xdr:colOff>114300</xdr:colOff>
      <xdr:row>109</xdr:row>
      <xdr:rowOff>7493</xdr:rowOff>
    </xdr:to>
    <xdr:sp macro="" textlink="">
      <xdr:nvSpPr>
        <xdr:cNvPr id="832" name="楕円 831">
          <a:extLst>
            <a:ext uri="{FF2B5EF4-FFF2-40B4-BE49-F238E27FC236}">
              <a16:creationId xmlns:a16="http://schemas.microsoft.com/office/drawing/2014/main" id="{DCA3785A-7881-4EED-99A4-BFBF86AB39A6}"/>
            </a:ext>
          </a:extLst>
        </xdr:cNvPr>
        <xdr:cNvSpPr/>
      </xdr:nvSpPr>
      <xdr:spPr>
        <a:xfrm>
          <a:off x="22110700" y="1859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163720</xdr:rowOff>
    </xdr:from>
    <xdr:ext cx="469744" cy="259045"/>
    <xdr:sp macro="" textlink="">
      <xdr:nvSpPr>
        <xdr:cNvPr id="833" name="【庁舎】&#10;一人当たり面積該当値テキスト">
          <a:extLst>
            <a:ext uri="{FF2B5EF4-FFF2-40B4-BE49-F238E27FC236}">
              <a16:creationId xmlns:a16="http://schemas.microsoft.com/office/drawing/2014/main" id="{56BE1795-35F8-43A3-9B97-1303B5FA52EB}"/>
            </a:ext>
          </a:extLst>
        </xdr:cNvPr>
        <xdr:cNvSpPr txBox="1"/>
      </xdr:nvSpPr>
      <xdr:spPr>
        <a:xfrm>
          <a:off x="22199600" y="1850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77724</xdr:rowOff>
    </xdr:from>
    <xdr:to>
      <xdr:col>112</xdr:col>
      <xdr:colOff>38100</xdr:colOff>
      <xdr:row>109</xdr:row>
      <xdr:rowOff>7874</xdr:rowOff>
    </xdr:to>
    <xdr:sp macro="" textlink="">
      <xdr:nvSpPr>
        <xdr:cNvPr id="834" name="楕円 833">
          <a:extLst>
            <a:ext uri="{FF2B5EF4-FFF2-40B4-BE49-F238E27FC236}">
              <a16:creationId xmlns:a16="http://schemas.microsoft.com/office/drawing/2014/main" id="{459F6EAB-5EA1-4F9A-B79F-CD5D8DB8E3F0}"/>
            </a:ext>
          </a:extLst>
        </xdr:cNvPr>
        <xdr:cNvSpPr/>
      </xdr:nvSpPr>
      <xdr:spPr>
        <a:xfrm>
          <a:off x="21272500" y="185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128143</xdr:rowOff>
    </xdr:from>
    <xdr:to>
      <xdr:col>116</xdr:col>
      <xdr:colOff>63500</xdr:colOff>
      <xdr:row>108</xdr:row>
      <xdr:rowOff>128524</xdr:rowOff>
    </xdr:to>
    <xdr:cxnSp macro="">
      <xdr:nvCxnSpPr>
        <xdr:cNvPr id="835" name="直線コネクタ 834">
          <a:extLst>
            <a:ext uri="{FF2B5EF4-FFF2-40B4-BE49-F238E27FC236}">
              <a16:creationId xmlns:a16="http://schemas.microsoft.com/office/drawing/2014/main" id="{2946D825-9660-4FB7-BB4E-2684708823C2}"/>
            </a:ext>
          </a:extLst>
        </xdr:cNvPr>
        <xdr:cNvCxnSpPr/>
      </xdr:nvCxnSpPr>
      <xdr:spPr>
        <a:xfrm flipV="1">
          <a:off x="21323300" y="1864474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78232</xdr:rowOff>
    </xdr:from>
    <xdr:to>
      <xdr:col>107</xdr:col>
      <xdr:colOff>101600</xdr:colOff>
      <xdr:row>109</xdr:row>
      <xdr:rowOff>8382</xdr:rowOff>
    </xdr:to>
    <xdr:sp macro="" textlink="">
      <xdr:nvSpPr>
        <xdr:cNvPr id="836" name="楕円 835">
          <a:extLst>
            <a:ext uri="{FF2B5EF4-FFF2-40B4-BE49-F238E27FC236}">
              <a16:creationId xmlns:a16="http://schemas.microsoft.com/office/drawing/2014/main" id="{2EF49E05-E1E6-4EDF-A0B8-AD38F884C4CE}"/>
            </a:ext>
          </a:extLst>
        </xdr:cNvPr>
        <xdr:cNvSpPr/>
      </xdr:nvSpPr>
      <xdr:spPr>
        <a:xfrm>
          <a:off x="20383500" y="1859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128524</xdr:rowOff>
    </xdr:from>
    <xdr:to>
      <xdr:col>111</xdr:col>
      <xdr:colOff>177800</xdr:colOff>
      <xdr:row>108</xdr:row>
      <xdr:rowOff>129032</xdr:rowOff>
    </xdr:to>
    <xdr:cxnSp macro="">
      <xdr:nvCxnSpPr>
        <xdr:cNvPr id="837" name="直線コネクタ 836">
          <a:extLst>
            <a:ext uri="{FF2B5EF4-FFF2-40B4-BE49-F238E27FC236}">
              <a16:creationId xmlns:a16="http://schemas.microsoft.com/office/drawing/2014/main" id="{EF65A7B0-8E74-40BD-8BB2-A376E91661F1}"/>
            </a:ext>
          </a:extLst>
        </xdr:cNvPr>
        <xdr:cNvCxnSpPr/>
      </xdr:nvCxnSpPr>
      <xdr:spPr>
        <a:xfrm flipV="1">
          <a:off x="20434300" y="18645124"/>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78867</xdr:rowOff>
    </xdr:from>
    <xdr:to>
      <xdr:col>102</xdr:col>
      <xdr:colOff>165100</xdr:colOff>
      <xdr:row>109</xdr:row>
      <xdr:rowOff>9017</xdr:rowOff>
    </xdr:to>
    <xdr:sp macro="" textlink="">
      <xdr:nvSpPr>
        <xdr:cNvPr id="838" name="楕円 837">
          <a:extLst>
            <a:ext uri="{FF2B5EF4-FFF2-40B4-BE49-F238E27FC236}">
              <a16:creationId xmlns:a16="http://schemas.microsoft.com/office/drawing/2014/main" id="{84C20D8E-0A48-42E2-BE9B-4415E578F535}"/>
            </a:ext>
          </a:extLst>
        </xdr:cNvPr>
        <xdr:cNvSpPr/>
      </xdr:nvSpPr>
      <xdr:spPr>
        <a:xfrm>
          <a:off x="19494500" y="185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129032</xdr:rowOff>
    </xdr:from>
    <xdr:to>
      <xdr:col>107</xdr:col>
      <xdr:colOff>50800</xdr:colOff>
      <xdr:row>108</xdr:row>
      <xdr:rowOff>129667</xdr:rowOff>
    </xdr:to>
    <xdr:cxnSp macro="">
      <xdr:nvCxnSpPr>
        <xdr:cNvPr id="839" name="直線コネクタ 838">
          <a:extLst>
            <a:ext uri="{FF2B5EF4-FFF2-40B4-BE49-F238E27FC236}">
              <a16:creationId xmlns:a16="http://schemas.microsoft.com/office/drawing/2014/main" id="{06E9FF9B-7E90-496B-B7B9-135158DECE89}"/>
            </a:ext>
          </a:extLst>
        </xdr:cNvPr>
        <xdr:cNvCxnSpPr/>
      </xdr:nvCxnSpPr>
      <xdr:spPr>
        <a:xfrm flipV="1">
          <a:off x="19545300" y="1864563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79375</xdr:rowOff>
    </xdr:from>
    <xdr:to>
      <xdr:col>98</xdr:col>
      <xdr:colOff>38100</xdr:colOff>
      <xdr:row>109</xdr:row>
      <xdr:rowOff>9525</xdr:rowOff>
    </xdr:to>
    <xdr:sp macro="" textlink="">
      <xdr:nvSpPr>
        <xdr:cNvPr id="840" name="楕円 839">
          <a:extLst>
            <a:ext uri="{FF2B5EF4-FFF2-40B4-BE49-F238E27FC236}">
              <a16:creationId xmlns:a16="http://schemas.microsoft.com/office/drawing/2014/main" id="{220C4534-1848-42DF-9C52-E02125101ECB}"/>
            </a:ext>
          </a:extLst>
        </xdr:cNvPr>
        <xdr:cNvSpPr/>
      </xdr:nvSpPr>
      <xdr:spPr>
        <a:xfrm>
          <a:off x="18605500" y="185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129667</xdr:rowOff>
    </xdr:from>
    <xdr:to>
      <xdr:col>102</xdr:col>
      <xdr:colOff>114300</xdr:colOff>
      <xdr:row>108</xdr:row>
      <xdr:rowOff>130175</xdr:rowOff>
    </xdr:to>
    <xdr:cxnSp macro="">
      <xdr:nvCxnSpPr>
        <xdr:cNvPr id="841" name="直線コネクタ 840">
          <a:extLst>
            <a:ext uri="{FF2B5EF4-FFF2-40B4-BE49-F238E27FC236}">
              <a16:creationId xmlns:a16="http://schemas.microsoft.com/office/drawing/2014/main" id="{168B8A76-9C31-4889-86FD-78ACA8B25396}"/>
            </a:ext>
          </a:extLst>
        </xdr:cNvPr>
        <xdr:cNvCxnSpPr/>
      </xdr:nvCxnSpPr>
      <xdr:spPr>
        <a:xfrm flipV="1">
          <a:off x="18656300" y="1864626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842" name="n_1aveValue【庁舎】&#10;一人当たり面積">
          <a:extLst>
            <a:ext uri="{FF2B5EF4-FFF2-40B4-BE49-F238E27FC236}">
              <a16:creationId xmlns:a16="http://schemas.microsoft.com/office/drawing/2014/main" id="{B212A5A4-0AAA-4285-9993-6371856417E3}"/>
            </a:ext>
          </a:extLst>
        </xdr:cNvPr>
        <xdr:cNvSpPr txBox="1"/>
      </xdr:nvSpPr>
      <xdr:spPr>
        <a:xfrm>
          <a:off x="210757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154449</xdr:rowOff>
    </xdr:from>
    <xdr:ext cx="469744" cy="259045"/>
    <xdr:sp macro="" textlink="">
      <xdr:nvSpPr>
        <xdr:cNvPr id="843" name="n_2aveValue【庁舎】&#10;一人当たり面積">
          <a:extLst>
            <a:ext uri="{FF2B5EF4-FFF2-40B4-BE49-F238E27FC236}">
              <a16:creationId xmlns:a16="http://schemas.microsoft.com/office/drawing/2014/main" id="{C8F03463-D08F-4362-BE1D-064E197B53EE}"/>
            </a:ext>
          </a:extLst>
        </xdr:cNvPr>
        <xdr:cNvSpPr txBox="1"/>
      </xdr:nvSpPr>
      <xdr:spPr>
        <a:xfrm>
          <a:off x="20199427" y="1832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153052</xdr:rowOff>
    </xdr:from>
    <xdr:ext cx="469744" cy="259045"/>
    <xdr:sp macro="" textlink="">
      <xdr:nvSpPr>
        <xdr:cNvPr id="844" name="n_3aveValue【庁舎】&#10;一人当たり面積">
          <a:extLst>
            <a:ext uri="{FF2B5EF4-FFF2-40B4-BE49-F238E27FC236}">
              <a16:creationId xmlns:a16="http://schemas.microsoft.com/office/drawing/2014/main" id="{11BD5E67-8B6B-43B1-84BE-F341D97E8D1F}"/>
            </a:ext>
          </a:extLst>
        </xdr:cNvPr>
        <xdr:cNvSpPr txBox="1"/>
      </xdr:nvSpPr>
      <xdr:spPr>
        <a:xfrm>
          <a:off x="19310427" y="1832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134638</xdr:rowOff>
    </xdr:from>
    <xdr:ext cx="469744" cy="259045"/>
    <xdr:sp macro="" textlink="">
      <xdr:nvSpPr>
        <xdr:cNvPr id="845" name="n_4aveValue【庁舎】&#10;一人当たり面積">
          <a:extLst>
            <a:ext uri="{FF2B5EF4-FFF2-40B4-BE49-F238E27FC236}">
              <a16:creationId xmlns:a16="http://schemas.microsoft.com/office/drawing/2014/main" id="{E7CB744E-28EA-42A8-B69D-88F949A52FCE}"/>
            </a:ext>
          </a:extLst>
        </xdr:cNvPr>
        <xdr:cNvSpPr txBox="1"/>
      </xdr:nvSpPr>
      <xdr:spPr>
        <a:xfrm>
          <a:off x="18421427" y="183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170451</xdr:rowOff>
    </xdr:from>
    <xdr:ext cx="469744" cy="259045"/>
    <xdr:sp macro="" textlink="">
      <xdr:nvSpPr>
        <xdr:cNvPr id="846" name="n_1mainValue【庁舎】&#10;一人当たり面積">
          <a:extLst>
            <a:ext uri="{FF2B5EF4-FFF2-40B4-BE49-F238E27FC236}">
              <a16:creationId xmlns:a16="http://schemas.microsoft.com/office/drawing/2014/main" id="{6F985FE0-18AA-43E5-A0E3-E5A17B24A4B6}"/>
            </a:ext>
          </a:extLst>
        </xdr:cNvPr>
        <xdr:cNvSpPr txBox="1"/>
      </xdr:nvSpPr>
      <xdr:spPr>
        <a:xfrm>
          <a:off x="21075727" y="1868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170959</xdr:rowOff>
    </xdr:from>
    <xdr:ext cx="469744" cy="259045"/>
    <xdr:sp macro="" textlink="">
      <xdr:nvSpPr>
        <xdr:cNvPr id="847" name="n_2mainValue【庁舎】&#10;一人当たり面積">
          <a:extLst>
            <a:ext uri="{FF2B5EF4-FFF2-40B4-BE49-F238E27FC236}">
              <a16:creationId xmlns:a16="http://schemas.microsoft.com/office/drawing/2014/main" id="{00678F7D-F042-48ED-9854-02F9F106394F}"/>
            </a:ext>
          </a:extLst>
        </xdr:cNvPr>
        <xdr:cNvSpPr txBox="1"/>
      </xdr:nvSpPr>
      <xdr:spPr>
        <a:xfrm>
          <a:off x="20199427" y="186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144</xdr:rowOff>
    </xdr:from>
    <xdr:ext cx="469744" cy="259045"/>
    <xdr:sp macro="" textlink="">
      <xdr:nvSpPr>
        <xdr:cNvPr id="848" name="n_3mainValue【庁舎】&#10;一人当たり面積">
          <a:extLst>
            <a:ext uri="{FF2B5EF4-FFF2-40B4-BE49-F238E27FC236}">
              <a16:creationId xmlns:a16="http://schemas.microsoft.com/office/drawing/2014/main" id="{200C2120-58AF-4FD5-85D9-8CE29C438ADE}"/>
            </a:ext>
          </a:extLst>
        </xdr:cNvPr>
        <xdr:cNvSpPr txBox="1"/>
      </xdr:nvSpPr>
      <xdr:spPr>
        <a:xfrm>
          <a:off x="19310427" y="186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652</xdr:rowOff>
    </xdr:from>
    <xdr:ext cx="469744" cy="259045"/>
    <xdr:sp macro="" textlink="">
      <xdr:nvSpPr>
        <xdr:cNvPr id="849" name="n_4mainValue【庁舎】&#10;一人当たり面積">
          <a:extLst>
            <a:ext uri="{FF2B5EF4-FFF2-40B4-BE49-F238E27FC236}">
              <a16:creationId xmlns:a16="http://schemas.microsoft.com/office/drawing/2014/main" id="{FC6B6B2C-A3C6-472B-9B13-CD74CB6AE9D1}"/>
            </a:ext>
          </a:extLst>
        </xdr:cNvPr>
        <xdr:cNvSpPr txBox="1"/>
      </xdr:nvSpPr>
      <xdr:spPr>
        <a:xfrm>
          <a:off x="18421427" y="1868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D1032D5-9F71-45F8-B200-C66FB26538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6A120ED8-DFBE-440A-8975-C1421CF32B7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ED7F8B88-B5EB-4963-B256-A1A02D4F5E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図書館については、昭和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年建設の図書館が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館あり、有形固定資産減価償却率が類似団体平均と比較し高い水準にある。建物及び設備ともに老朽化が著しいことから他施設との共用等を検討していく。</a:t>
          </a:r>
          <a:endParaRPr lang="ja-JP" altLang="ja-JP" sz="1400">
            <a:effectLst/>
          </a:endParaRPr>
        </a:p>
        <a:p>
          <a:r>
            <a:rPr kumimoji="1" lang="ja-JP" altLang="ja-JP" sz="1100">
              <a:solidFill>
                <a:schemeClr val="dk1"/>
              </a:solidFill>
              <a:effectLst/>
              <a:latin typeface="+mn-lt"/>
              <a:ea typeface="+mn-ea"/>
              <a:cs typeface="+mn-cs"/>
            </a:rPr>
            <a:t>一般廃棄物処理施設及び常備消防施設については、一部事務組合を組織し運営を行っている。一般廃棄物処理施設については、建設から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おり、今後の更新等については、構成団体と協議の上、施設の管理運営を行っていく。令和３年度は破砕処理場及びし尿処理施設の整備により減価償却率が減少した。消防施設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年度に消防署新庁舎が建設されたことに伴い有形固定資産減価償却率が類似団体平均を下回っている。当面は予防措置に努め維持管理に当たっていく。</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に旧小坂中学校の校舎を利用し移転を行っている。移転に当たり、大規模改修を実施したことにより、有形固定資産減価償却率が類似団体平均と比較し低い水準にある。移転に際し庁内各施設へ分散していた部署のほとんどを新庁舎へ集約し、維持管理経費を縮減している。施設の長寿命化を図るため予防保全型の維持管理に努めていく。</a:t>
          </a:r>
          <a:endParaRPr lang="ja-JP" altLang="ja-JP" sz="1400">
            <a:effectLst/>
          </a:endParaRPr>
        </a:p>
        <a:p>
          <a:r>
            <a:rPr kumimoji="1" lang="ja-JP" altLang="ja-JP" sz="1100">
              <a:solidFill>
                <a:schemeClr val="dk1"/>
              </a:solidFill>
              <a:effectLst/>
              <a:latin typeface="+mn-lt"/>
              <a:ea typeface="+mn-ea"/>
              <a:cs typeface="+mn-cs"/>
            </a:rPr>
            <a:t>保健センターについては、平成</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年建設のセンターが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あり、一定年数が経過していることから、有形固定資産減価償却率も類似団体平均と比較し高い水準にある。同センターは、老人保健デイサービス施設も併設しており、今後も継続的な施設利用が見込まれることから、計画的な維持補修や更新を行い長寿命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4,756
201.70
5,377,033
5,244,339
107,969
2,996,484
4,333,373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財政力指数の分子である基準財政収入額においては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基幹産業の一つである非鉄金属製錬業の業績に税収が大きく左右される傾向があり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人口減少や高齢化率の高さにより財政基盤が弱い状況にある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令和３年度は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基準財政収入額において</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前述の基幹産業が金価格の高騰などにより好況となり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対前年比</a:t>
          </a:r>
          <a:r>
            <a:rPr kumimoji="1" lang="en-US" altLang="ja-JP" sz="1050">
              <a:latin typeface="ＭＳ Ｐゴシック" panose="020B0600070205080204" pitchFamily="50" charset="-128"/>
              <a:ea typeface="ＭＳ Ｐゴシック" panose="020B0600070205080204" pitchFamily="50" charset="-128"/>
            </a:rPr>
            <a:t>328.6%</a:t>
          </a:r>
          <a:r>
            <a:rPr kumimoji="1" lang="ja-JP" altLang="en-US" sz="1050">
              <a:latin typeface="ＭＳ Ｐゴシック" panose="020B0600070205080204" pitchFamily="50" charset="-128"/>
              <a:ea typeface="ＭＳ Ｐゴシック" panose="020B0600070205080204" pitchFamily="50" charset="-128"/>
            </a:rPr>
            <a:t>の増で</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全体においても</a:t>
          </a:r>
          <a:r>
            <a:rPr kumimoji="1" lang="en-US" altLang="ja-JP" sz="1050">
              <a:latin typeface="ＭＳ Ｐゴシック" panose="020B0600070205080204" pitchFamily="50" charset="-128"/>
              <a:ea typeface="ＭＳ Ｐゴシック" panose="020B0600070205080204" pitchFamily="50" charset="-128"/>
            </a:rPr>
            <a:t>16.8</a:t>
          </a:r>
          <a:r>
            <a:rPr kumimoji="1" lang="ja-JP" altLang="en-US" sz="1050">
              <a:latin typeface="ＭＳ Ｐゴシック" panose="020B0600070205080204" pitchFamily="50" charset="-128"/>
              <a:ea typeface="ＭＳ Ｐゴシック" panose="020B0600070205080204" pitchFamily="50" charset="-128"/>
            </a:rPr>
            <a:t>％の増となった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分母となる基準財政需要額においては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地域デジタル社会推進費の創設や介護サービス受給者数の増による高齢者保健福祉費の増</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過疎対策事業債償還費の増などにより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全体として</a:t>
          </a:r>
          <a:r>
            <a:rPr kumimoji="1" lang="en-US" altLang="ja-JP" sz="1050">
              <a:latin typeface="ＭＳ Ｐゴシック" panose="020B0600070205080204" pitchFamily="50" charset="-128"/>
              <a:ea typeface="ＭＳ Ｐゴシック" panose="020B0600070205080204" pitchFamily="50" charset="-128"/>
            </a:rPr>
            <a:t>5.5</a:t>
          </a:r>
          <a:r>
            <a:rPr kumimoji="1" lang="ja-JP" altLang="en-US" sz="1050">
              <a:latin typeface="ＭＳ Ｐゴシック" panose="020B0600070205080204" pitchFamily="50" charset="-128"/>
              <a:ea typeface="ＭＳ Ｐゴシック" panose="020B0600070205080204" pitchFamily="50" charset="-128"/>
            </a:rPr>
            <a:t>％の増となった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財政力指数は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基準財政需要額の増加額が大きかったことにより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前年度から</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ポイント減少した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今後も引き続き地方税の収納率向上や</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観光振興と地場産業の振興による税収の確保を行うとともに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さらなる行財政改革の実施により歳出の抑制を努める</a:t>
          </a:r>
          <a:r>
            <a:rPr kumimoji="1" lang="en-US" altLang="ja-JP" sz="1050">
              <a:latin typeface="ＭＳ Ｐゴシック" panose="020B0600070205080204" pitchFamily="50" charset="-128"/>
              <a:ea typeface="ＭＳ Ｐゴシック" panose="020B0600070205080204" pitchFamily="50" charset="-128"/>
            </a:rPr>
            <a:t>｡</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118429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30739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経常収支比率の分子である経常経費充当一般財源等においては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後期高齢者医療特別会計や下水道事業特別会計への繰出金や公債費の減少などがあったが</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新型コロナウイルス感染症を起因とした各種事業の中止等が段階的に戻ったことによる事務経費や施設管理経費の増加などによる物件費増などにより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全体として</a:t>
          </a:r>
          <a:r>
            <a:rPr kumimoji="1" lang="en-US" altLang="ja-JP" sz="1050">
              <a:latin typeface="ＭＳ Ｐゴシック" panose="020B0600070205080204" pitchFamily="50" charset="-128"/>
              <a:ea typeface="ＭＳ Ｐゴシック" panose="020B0600070205080204" pitchFamily="50" charset="-128"/>
            </a:rPr>
            <a:t>3.4</a:t>
          </a:r>
          <a:r>
            <a:rPr kumimoji="1" lang="ja-JP" altLang="en-US" sz="1050">
              <a:latin typeface="ＭＳ Ｐゴシック" panose="020B0600070205080204" pitchFamily="50" charset="-128"/>
              <a:ea typeface="ＭＳ Ｐゴシック" panose="020B0600070205080204" pitchFamily="50" charset="-128"/>
            </a:rPr>
            <a:t>％の増となった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分母においては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金価格高騰による基幹産業である非鉄金属製錬業の法人税割の増収や再算定による普通交付税･法人事業税交付金の増などにより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全体として</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％の増となった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経常収支比率は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分母の増加額が大きかったことにより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前年度から</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ポイント減となった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法人税割の増収及び感染症拡大による各種事業の中止や縮小による経常経費の減などにより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昨年度から</a:t>
          </a:r>
          <a:r>
            <a:rPr kumimoji="1" lang="en-US" altLang="ja-JP" sz="1050">
              <a:latin typeface="ＭＳ Ｐゴシック" panose="020B0600070205080204" pitchFamily="50" charset="-128"/>
              <a:ea typeface="ＭＳ Ｐゴシック" panose="020B0600070205080204" pitchFamily="50" charset="-128"/>
            </a:rPr>
            <a:t>80</a:t>
          </a:r>
          <a:r>
            <a:rPr kumimoji="1" lang="ja-JP" altLang="en-US" sz="1050">
              <a:latin typeface="ＭＳ Ｐゴシック" panose="020B0600070205080204" pitchFamily="50" charset="-128"/>
              <a:ea typeface="ＭＳ Ｐゴシック" panose="020B0600070205080204" pitchFamily="50" charset="-128"/>
            </a:rPr>
            <a:t>％台で推移しているが</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いずれの要因も一時的なものであり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事業の峻別により予算規模を見直し</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経常経費の削減を図っていく</a:t>
          </a:r>
          <a:r>
            <a:rPr kumimoji="1" lang="en-US" altLang="ja-JP" sz="1050">
              <a:latin typeface="ＭＳ Ｐゴシック" panose="020B0600070205080204" pitchFamily="50" charset="-128"/>
              <a:ea typeface="ＭＳ Ｐゴシック" panose="020B0600070205080204" pitchFamily="50" charset="-128"/>
            </a:rPr>
            <a:t>｡</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65</xdr:row>
      <xdr:rowOff>116459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29340"/>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116459</xdr:rowOff>
    </xdr:from>
    <xdr:to>
      <xdr:col>19</xdr:col>
      <xdr:colOff>133350</xdr:colOff>
      <xdr:row>67</xdr:row>
      <xdr:rowOff>10033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60709"/>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10033</xdr:rowOff>
    </xdr:from>
    <xdr:to>
      <xdr:col>15</xdr:col>
      <xdr:colOff>82550</xdr:colOff>
      <xdr:row>67</xdr:row>
      <xdr:rowOff>87249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497183"/>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111506</xdr:rowOff>
    </xdr:from>
    <xdr:to>
      <xdr:col>15</xdr:col>
      <xdr:colOff>133350</xdr:colOff>
      <xdr:row>66</xdr:row>
      <xdr:rowOff>41656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51833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2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56007</xdr:rowOff>
    </xdr:from>
    <xdr:to>
      <xdr:col>11</xdr:col>
      <xdr:colOff>31750</xdr:colOff>
      <xdr:row>67</xdr:row>
      <xdr:rowOff>87249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71707"/>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101854</xdr:rowOff>
    </xdr:from>
    <xdr:to>
      <xdr:col>11</xdr:col>
      <xdr:colOff>82550</xdr:colOff>
      <xdr:row>66</xdr:row>
      <xdr:rowOff>32004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42181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84963</xdr:rowOff>
    </xdr:from>
    <xdr:to>
      <xdr:col>7</xdr:col>
      <xdr:colOff>31750</xdr:colOff>
      <xdr:row>66</xdr:row>
      <xdr:rowOff>15113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25290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65659</xdr:rowOff>
    </xdr:from>
    <xdr:to>
      <xdr:col>19</xdr:col>
      <xdr:colOff>184150</xdr:colOff>
      <xdr:row>65</xdr:row>
      <xdr:rowOff>167259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152036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96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130683</xdr:rowOff>
    </xdr:from>
    <xdr:to>
      <xdr:col>15</xdr:col>
      <xdr:colOff>133350</xdr:colOff>
      <xdr:row>67</xdr:row>
      <xdr:rowOff>60833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4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45610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3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36449</xdr:rowOff>
    </xdr:from>
    <xdr:to>
      <xdr:col>11</xdr:col>
      <xdr:colOff>82550</xdr:colOff>
      <xdr:row>67</xdr:row>
      <xdr:rowOff>138049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5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122826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60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5207</xdr:rowOff>
    </xdr:from>
    <xdr:to>
      <xdr:col>7</xdr:col>
      <xdr:colOff>31750</xdr:colOff>
      <xdr:row>66</xdr:row>
      <xdr:rowOff>106807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91584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人件費･物件費等決算額の人口１人当たり決算額は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類似団体平均を下回っているものの</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25,200</a:t>
          </a:r>
          <a:r>
            <a:rPr kumimoji="1" lang="ja-JP" altLang="en-US" sz="1200">
              <a:latin typeface="ＭＳ Ｐゴシック" panose="020B0600070205080204" pitchFamily="50" charset="-128"/>
              <a:ea typeface="ＭＳ Ｐゴシック" panose="020B0600070205080204" pitchFamily="50" charset="-128"/>
            </a:rPr>
            <a:t>円増加した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増加の主な要因は物件費である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令和３年度においては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施設改修のため閉鎖していた老人憩い家の再開による指定管理料の皆増や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新型コロナウイルス関連経費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公共施設等総合管理計画･都市計画マスタープラン･防災ハザードマップなどの計画策定業務が重なり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決算額が増加した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類似団体と比べ</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観光関連施設や公営住宅などの公共施設数が多く</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引き続き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公共施設の適正管理に努めるとともに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小坂町定員管理計画に基づく人件費の抑制と事務事業の見直しによる物件費の削減を図っていく</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126750</xdr:rowOff>
    </xdr:from>
    <xdr:to>
      <xdr:col>23</xdr:col>
      <xdr:colOff>133350</xdr:colOff>
      <xdr:row>81</xdr:row>
      <xdr:rowOff>138912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14200"/>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122918</xdr:rowOff>
    </xdr:from>
    <xdr:to>
      <xdr:col>19</xdr:col>
      <xdr:colOff>133350</xdr:colOff>
      <xdr:row>81</xdr:row>
      <xdr:rowOff>126750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10368"/>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119031</xdr:rowOff>
    </xdr:from>
    <xdr:to>
      <xdr:col>15</xdr:col>
      <xdr:colOff>82550</xdr:colOff>
      <xdr:row>81</xdr:row>
      <xdr:rowOff>122918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0648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62108</xdr:rowOff>
    </xdr:from>
    <xdr:to>
      <xdr:col>15</xdr:col>
      <xdr:colOff>133350</xdr:colOff>
      <xdr:row>81</xdr:row>
      <xdr:rowOff>163708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4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2435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119031</xdr:rowOff>
    </xdr:from>
    <xdr:to>
      <xdr:col>11</xdr:col>
      <xdr:colOff>31750</xdr:colOff>
      <xdr:row>81</xdr:row>
      <xdr:rowOff>120230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06481"/>
          <a:ext cx="889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58517</xdr:rowOff>
    </xdr:from>
    <xdr:to>
      <xdr:col>11</xdr:col>
      <xdr:colOff>82550</xdr:colOff>
      <xdr:row>81</xdr:row>
      <xdr:rowOff>160117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170294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1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58677</xdr:rowOff>
    </xdr:from>
    <xdr:to>
      <xdr:col>7</xdr:col>
      <xdr:colOff>31750</xdr:colOff>
      <xdr:row>81</xdr:row>
      <xdr:rowOff>160277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170454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88112</xdr:rowOff>
    </xdr:from>
    <xdr:to>
      <xdr:col>23</xdr:col>
      <xdr:colOff>184150</xdr:colOff>
      <xdr:row>82</xdr:row>
      <xdr:rowOff>18262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9389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9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75950</xdr:rowOff>
    </xdr:from>
    <xdr:to>
      <xdr:col>19</xdr:col>
      <xdr:colOff>184150</xdr:colOff>
      <xdr:row>82</xdr:row>
      <xdr:rowOff>6100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16277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3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72118</xdr:rowOff>
    </xdr:from>
    <xdr:to>
      <xdr:col>15</xdr:col>
      <xdr:colOff>133350</xdr:colOff>
      <xdr:row>82</xdr:row>
      <xdr:rowOff>2268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158495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4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68231</xdr:rowOff>
    </xdr:from>
    <xdr:to>
      <xdr:col>11</xdr:col>
      <xdr:colOff>82550</xdr:colOff>
      <xdr:row>81</xdr:row>
      <xdr:rowOff>169831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154608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4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69430</xdr:rowOff>
    </xdr:from>
    <xdr:to>
      <xdr:col>7</xdr:col>
      <xdr:colOff>31750</xdr:colOff>
      <xdr:row>81</xdr:row>
      <xdr:rowOff>171030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155807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4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令和３年度においては退職者数が０であり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ラスパイレス指数においても前年度から増減がなかった。</a:t>
          </a:r>
        </a:p>
        <a:p>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県内市町村や類似団体･地域状況等を踏まえ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給与の適正化に努める</a:t>
          </a:r>
          <a:r>
            <a:rPr kumimoji="1" lang="en-US" altLang="ja-JP" sz="13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23177</xdr:rowOff>
    </xdr:from>
    <xdr:to>
      <xdr:col>81</xdr:col>
      <xdr:colOff>44450</xdr:colOff>
      <xdr:row>86</xdr:row>
      <xdr:rowOff>23177</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767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23177</xdr:rowOff>
    </xdr:from>
    <xdr:to>
      <xdr:col>77</xdr:col>
      <xdr:colOff>44450</xdr:colOff>
      <xdr:row>87</xdr:row>
      <xdr:rowOff>14605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767877"/>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137795</xdr:rowOff>
    </xdr:from>
    <xdr:to>
      <xdr:col>72</xdr:col>
      <xdr:colOff>203200</xdr:colOff>
      <xdr:row>87</xdr:row>
      <xdr:rowOff>14605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8824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137795</xdr:rowOff>
    </xdr:from>
    <xdr:to>
      <xdr:col>68</xdr:col>
      <xdr:colOff>152400</xdr:colOff>
      <xdr:row>86</xdr:row>
      <xdr:rowOff>161925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8824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143827</xdr:rowOff>
    </xdr:from>
    <xdr:to>
      <xdr:col>81</xdr:col>
      <xdr:colOff>95250</xdr:colOff>
      <xdr:row>86</xdr:row>
      <xdr:rowOff>73977</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160354</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56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143827</xdr:rowOff>
    </xdr:from>
    <xdr:to>
      <xdr:col>77</xdr:col>
      <xdr:colOff>95250</xdr:colOff>
      <xdr:row>86</xdr:row>
      <xdr:rowOff>73977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84154</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8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135255</xdr:rowOff>
    </xdr:from>
    <xdr:to>
      <xdr:col>73</xdr:col>
      <xdr:colOff>44450</xdr:colOff>
      <xdr:row>87</xdr:row>
      <xdr:rowOff>65405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86995</xdr:rowOff>
    </xdr:from>
    <xdr:to>
      <xdr:col>68</xdr:col>
      <xdr:colOff>203200</xdr:colOff>
      <xdr:row>87</xdr:row>
      <xdr:rowOff>17145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27322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普通会計における職員数に増減はなかったが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人口が減少したことにより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人当たりの職員数は前年度から</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人増加した</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人口減少により自治体規模は減少していくことが予想されるため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小坂町定員管理計画に基づき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適切な定員管理に努める</a:t>
          </a:r>
          <a:r>
            <a:rPr kumimoji="1" lang="en-US" altLang="ja-JP" sz="13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163425</xdr:rowOff>
    </xdr:from>
    <xdr:to>
      <xdr:col>81</xdr:col>
      <xdr:colOff>44450</xdr:colOff>
      <xdr:row>58</xdr:row>
      <xdr:rowOff>166527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107525"/>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163425</xdr:rowOff>
    </xdr:from>
    <xdr:to>
      <xdr:col>77</xdr:col>
      <xdr:colOff>44450</xdr:colOff>
      <xdr:row>58</xdr:row>
      <xdr:rowOff>163999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107525"/>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153084</xdr:rowOff>
    </xdr:from>
    <xdr:to>
      <xdr:col>72</xdr:col>
      <xdr:colOff>203200</xdr:colOff>
      <xdr:row>58</xdr:row>
      <xdr:rowOff>163999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097184"/>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96768</xdr:rowOff>
    </xdr:from>
    <xdr:to>
      <xdr:col>73</xdr:col>
      <xdr:colOff>44450</xdr:colOff>
      <xdr:row>59</xdr:row>
      <xdr:rowOff>26918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04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37095</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147108</xdr:rowOff>
    </xdr:from>
    <xdr:to>
      <xdr:col>68</xdr:col>
      <xdr:colOff>152400</xdr:colOff>
      <xdr:row>58</xdr:row>
      <xdr:rowOff>153084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091208"/>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96424</xdr:rowOff>
    </xdr:from>
    <xdr:to>
      <xdr:col>68</xdr:col>
      <xdr:colOff>203200</xdr:colOff>
      <xdr:row>59</xdr:row>
      <xdr:rowOff>26574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0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36751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8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97113</xdr:rowOff>
    </xdr:from>
    <xdr:to>
      <xdr:col>64</xdr:col>
      <xdr:colOff>152400</xdr:colOff>
      <xdr:row>59</xdr:row>
      <xdr:rowOff>27263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0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12040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1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115727</xdr:rowOff>
    </xdr:from>
    <xdr:to>
      <xdr:col>81</xdr:col>
      <xdr:colOff>95250</xdr:colOff>
      <xdr:row>59</xdr:row>
      <xdr:rowOff>45877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05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37004</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8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112625</xdr:rowOff>
    </xdr:from>
    <xdr:to>
      <xdr:col>77</xdr:col>
      <xdr:colOff>95250</xdr:colOff>
      <xdr:row>59</xdr:row>
      <xdr:rowOff>42775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05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52952</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25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113199</xdr:rowOff>
    </xdr:from>
    <xdr:to>
      <xdr:col>73</xdr:col>
      <xdr:colOff>44450</xdr:colOff>
      <xdr:row>59</xdr:row>
      <xdr:rowOff>43349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0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28126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14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102284</xdr:rowOff>
    </xdr:from>
    <xdr:to>
      <xdr:col>68</xdr:col>
      <xdr:colOff>203200</xdr:colOff>
      <xdr:row>59</xdr:row>
      <xdr:rowOff>32434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0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17211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13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96308</xdr:rowOff>
    </xdr:from>
    <xdr:to>
      <xdr:col>64</xdr:col>
      <xdr:colOff>152400</xdr:colOff>
      <xdr:row>59</xdr:row>
      <xdr:rowOff>26458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36635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年度からの大規模投資的事業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明治百年通りにぎわい創出事業等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に係る元利償還のピーク期にあり公債費が高い水準にあるが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比率算定の分母となる標準税収入額等における町税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法人税割</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や普通交付税額が増加したことにより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ポイントの減となった</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元利償還の高推移は令和６年度まで続く見込みであること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十和田湖和井内エリア整備事業に令和元年度から着手していることから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当面は高い水準で比率が推移していくことが予想される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地方債の償還額と地方債新規発行のバランスに注意し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健全な財政運営に努める</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98213</xdr:rowOff>
    </xdr:from>
    <xdr:to>
      <xdr:col>81</xdr:col>
      <xdr:colOff>44450</xdr:colOff>
      <xdr:row>45</xdr:row>
      <xdr:rowOff>154517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81346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130387</xdr:rowOff>
    </xdr:from>
    <xdr:to>
      <xdr:col>77</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8456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57996</xdr:rowOff>
    </xdr:from>
    <xdr:to>
      <xdr:col>72</xdr:col>
      <xdr:colOff>203200</xdr:colOff>
      <xdr:row>45</xdr:row>
      <xdr:rowOff>130387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7732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57996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7089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47413</xdr:rowOff>
    </xdr:from>
    <xdr:to>
      <xdr:col>81</xdr:col>
      <xdr:colOff>95250</xdr:colOff>
      <xdr:row>45</xdr:row>
      <xdr:rowOff>149013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7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114740</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65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103717</xdr:rowOff>
    </xdr:from>
    <xdr:to>
      <xdr:col>77</xdr:col>
      <xdr:colOff>95250</xdr:colOff>
      <xdr:row>46</xdr:row>
      <xdr:rowOff>33867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46</xdr:row>
      <xdr:rowOff>18644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90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79587</xdr:rowOff>
    </xdr:from>
    <xdr:to>
      <xdr:col>73</xdr:col>
      <xdr:colOff>44450</xdr:colOff>
      <xdr:row>46</xdr:row>
      <xdr:rowOff>9737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165964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8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7196</xdr:rowOff>
    </xdr:from>
    <xdr:to>
      <xdr:col>68</xdr:col>
      <xdr:colOff>203200</xdr:colOff>
      <xdr:row>45</xdr:row>
      <xdr:rowOff>108796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93573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年度にかけて実施した大規模投資的事業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明治百年通りにぎわい創出事業等）に係る元利償還のピーク期にあり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地方債の新規発行額を上回ったことにより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地方債残高が減少し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21.9</a:t>
          </a:r>
          <a:r>
            <a:rPr kumimoji="1" lang="ja-JP" altLang="en-US" sz="1200">
              <a:latin typeface="ＭＳ Ｐゴシック" panose="020B0600070205080204" pitchFamily="50" charset="-128"/>
              <a:ea typeface="ＭＳ Ｐゴシック" panose="020B0600070205080204" pitchFamily="50" charset="-128"/>
            </a:rPr>
            <a:t>ポイント減少した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しかし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依然として地方債残高は高い水準にあることから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類似団体平均を大きく上回っている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また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令和元年度から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道の駅整備を中心とした十和田湖和井内エリア整備事業の着手に伴う地方債借入が続いていることから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当面は高い水準で比率が推移していくことが予想される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引き続き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緊急かつ優先度の高い事業を峻別し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地方債の発行抑制を図るとともに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基金残高の確保に努める</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90241</xdr:rowOff>
    </xdr:from>
    <xdr:to>
      <xdr:col>81</xdr:col>
      <xdr:colOff>44450</xdr:colOff>
      <xdr:row>20</xdr:row>
      <xdr:rowOff>40922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3176341"/>
          <a:ext cx="838200" cy="2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40922</xdr:rowOff>
    </xdr:from>
    <xdr:to>
      <xdr:col>77</xdr:col>
      <xdr:colOff>44450</xdr:colOff>
      <xdr:row>21</xdr:row>
      <xdr:rowOff>160373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3469922"/>
          <a:ext cx="889000" cy="29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160373</xdr:rowOff>
    </xdr:from>
    <xdr:to>
      <xdr:col>72</xdr:col>
      <xdr:colOff>203200</xdr:colOff>
      <xdr:row>22</xdr:row>
      <xdr:rowOff>135043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760823"/>
          <a:ext cx="889000" cy="1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135043</xdr:rowOff>
    </xdr:from>
    <xdr:to>
      <xdr:col>68</xdr:col>
      <xdr:colOff>152400</xdr:colOff>
      <xdr:row>23</xdr:row>
      <xdr:rowOff>64135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90694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39441</xdr:rowOff>
    </xdr:from>
    <xdr:to>
      <xdr:col>81</xdr:col>
      <xdr:colOff>95250</xdr:colOff>
      <xdr:row>18</xdr:row>
      <xdr:rowOff>141041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1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11518</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309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161572</xdr:rowOff>
    </xdr:from>
    <xdr:to>
      <xdr:col>77</xdr:col>
      <xdr:colOff>95250</xdr:colOff>
      <xdr:row>20</xdr:row>
      <xdr:rowOff>91722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4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76499</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50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109573</xdr:rowOff>
    </xdr:from>
    <xdr:to>
      <xdr:col>73</xdr:col>
      <xdr:colOff>44450</xdr:colOff>
      <xdr:row>22</xdr:row>
      <xdr:rowOff>39723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71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24500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79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84243</xdr:rowOff>
    </xdr:from>
    <xdr:to>
      <xdr:col>68</xdr:col>
      <xdr:colOff>203200</xdr:colOff>
      <xdr:row>23</xdr:row>
      <xdr:rowOff>14393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8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170620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94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13335</xdr:rowOff>
    </xdr:from>
    <xdr:to>
      <xdr:col>64</xdr:col>
      <xdr:colOff>152400</xdr:colOff>
      <xdr:row>23</xdr:row>
      <xdr:rowOff>114935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9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99712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404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4,756
201.70
5,377,033
5,244,339
107,969
2,996,484
4,333,373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前年度の退職者数</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名に対し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令和３年度は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名であり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人件費総額が減少したこと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分母となる町税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法人税割</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や地方交付税の増加により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定年延長により退職者数が鈍化していくことが予想されることから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小坂町定員管理計画に基づいた職員定数の適正化･平準化を図り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人件費の抑制を図っていく</a:t>
          </a:r>
          <a:r>
            <a:rPr kumimoji="1" lang="en-US" altLang="ja-JP" sz="13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96520</xdr:rowOff>
    </xdr:from>
    <xdr:to>
      <xdr:col>24</xdr:col>
      <xdr:colOff>25400</xdr:colOff>
      <xdr:row>35</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972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157480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58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92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xdr:rowOff>
    </xdr:from>
    <xdr:to>
      <xdr:col>11</xdr:col>
      <xdr:colOff>9525</xdr:colOff>
      <xdr:row>36</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3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26670</xdr:rowOff>
    </xdr:from>
    <xdr:to>
      <xdr:col>6</xdr:col>
      <xdr:colOff>171450</xdr:colOff>
      <xdr:row>36</xdr:row>
      <xdr:rowOff>128270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113047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45720</xdr:rowOff>
    </xdr:from>
    <xdr:to>
      <xdr:col>24</xdr:col>
      <xdr:colOff>76200</xdr:colOff>
      <xdr:row>35</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106680</xdr:rowOff>
    </xdr:from>
    <xdr:to>
      <xdr:col>20</xdr:col>
      <xdr:colOff>38100</xdr:colOff>
      <xdr:row>36</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xdr:rowOff>
    </xdr:from>
    <xdr:to>
      <xdr:col>11</xdr:col>
      <xdr:colOff>60325</xdr:colOff>
      <xdr:row>36</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123207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物件費に係る経常収支比率は前年度から</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ポイント増加した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新型コロナウイルス感染症の影響により中止や規模縮小していた各種事業が段階的に戻ったことが大きな要因であり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特に施設管理に関わる経費については施設使用を中止にしていた影響から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増減額が大きくなっている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類似団体と比べ高い水準にあるのは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公共施設数が多いことから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管理経費が固定化･硬直化してきており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小坂町公共施設等総合管理計画に基づき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集約化･複合化･除却を進め</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保有施設の総延床面積を減らし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維持管理経費の削減に努める</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83566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9306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115570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93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110998</xdr:rowOff>
    </xdr:from>
    <xdr:to>
      <xdr:col>73</xdr:col>
      <xdr:colOff>180975</xdr:colOff>
      <xdr:row>17</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25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110998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02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60198</xdr:rowOff>
    </xdr:from>
    <xdr:to>
      <xdr:col>69</xdr:col>
      <xdr:colOff>142875</xdr:colOff>
      <xdr:row>17</xdr:row>
      <xdr:rowOff>161798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146575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児童生徒の減少により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児童運営費や児童手当などの減少があったものの</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老人保護費や障害者自立支援給付費においては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対象者やサービス利用量が増加し</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扶助費全体の支出額は増加した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しかしながら</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基準財政収入額の増加により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扶助費に係る経常収支比率は前年度と同水準であった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類似団体と比較し高水準となっているが</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これは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介護予防を目的とする地域支援事業の実施や</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福祉医療制度の町単独による県制度の嵩上げ･対象者の拡大などが要因として挙げられる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高齢者人口も減少傾向にあることから</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中長期的には扶助費は減少に転ずると見込んでいる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今後も</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介護予防や健康増進事業の実施により扶助費の抑制を図っていく</a:t>
          </a:r>
          <a:r>
            <a:rPr kumimoji="1" lang="en-US" altLang="ja-JP" sz="1050">
              <a:latin typeface="ＭＳ Ｐゴシック" panose="020B0600070205080204" pitchFamily="50" charset="-128"/>
              <a:ea typeface="ＭＳ Ｐゴシック" panose="020B0600070205080204" pitchFamily="50" charset="-128"/>
            </a:rPr>
            <a:t>｡</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58</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052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59</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52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22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114300</xdr:rowOff>
    </xdr:from>
    <xdr:to>
      <xdr:col>6</xdr:col>
      <xdr:colOff>171450</xdr:colOff>
      <xdr:row>60</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その他については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ポイント減少した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後期高齢者医療特別会計における医療給付実績による繰出金減少や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下水道事業特別会計における投資的事業の減少における繰出金の減少などが主な要因である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保有する公共施設数が類似団体と比べ多いことから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維持補修費の平準化や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公営企業会計における独立採算の原則に基づく料金の見直し等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徹底した経営改善を求め</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普通会計負担額減少を図っていく</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29845</xdr:rowOff>
    </xdr:from>
    <xdr:to>
      <xdr:col>82</xdr:col>
      <xdr:colOff>107950</xdr:colOff>
      <xdr:row>58</xdr:row>
      <xdr:rowOff>98425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7394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98425</xdr:rowOff>
    </xdr:from>
    <xdr:to>
      <xdr:col>78</xdr:col>
      <xdr:colOff>69850</xdr:colOff>
      <xdr:row>59</xdr:row>
      <xdr:rowOff>58420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4252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58420</xdr:rowOff>
    </xdr:from>
    <xdr:to>
      <xdr:col>73</xdr:col>
      <xdr:colOff>180975</xdr:colOff>
      <xdr:row>59</xdr:row>
      <xdr:rowOff>132715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1739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70485</xdr:rowOff>
    </xdr:from>
    <xdr:to>
      <xdr:col>74</xdr:col>
      <xdr:colOff>31750</xdr:colOff>
      <xdr:row>59</xdr:row>
      <xdr:rowOff>635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10812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78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132715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11682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70485</xdr:rowOff>
    </xdr:from>
    <xdr:to>
      <xdr:col>69</xdr:col>
      <xdr:colOff>142875</xdr:colOff>
      <xdr:row>59</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8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64770</xdr:rowOff>
    </xdr:from>
    <xdr:to>
      <xdr:col>65</xdr:col>
      <xdr:colOff>53975</xdr:colOff>
      <xdr:row>58</xdr:row>
      <xdr:rowOff>166370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5097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122572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47625</xdr:rowOff>
    </xdr:from>
    <xdr:to>
      <xdr:col>78</xdr:col>
      <xdr:colOff>120650</xdr:colOff>
      <xdr:row>58</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134002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xdr:rowOff>
    </xdr:from>
    <xdr:to>
      <xdr:col>74</xdr:col>
      <xdr:colOff>31750</xdr:colOff>
      <xdr:row>59</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93997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81915</xdr:rowOff>
    </xdr:from>
    <xdr:to>
      <xdr:col>69</xdr:col>
      <xdr:colOff>142875</xdr:colOff>
      <xdr:row>60</xdr:row>
      <xdr:rowOff>12065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168292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町税過誤納還付や事業費の確定に伴う国庫支出金返還金が例年に比べ大きかったことや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鹿角広域行政組合に対する消防費の負担金が</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算定の基礎となる基準財政需要額の増により大きく増加し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補助費等に係る経常収支比率が前年度に比べ</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ポイント増となった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地域活性化や観光振興</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生活支援サービスなどの町単独補助金が多いことから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定期的な補助金審査会を開催し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補助の適性を審査し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長期･固定化されている補助金の費用対効果を見直し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経費の削減に努める</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110998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317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165862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4317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37</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509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4043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年度からの大規模投資的事業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明治百年通りにぎわい創出事業等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に係る元利償還がピーク期を迎え</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高い水準が続いている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基準財政収入額の増加により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公債費に係る経常収支比率は</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今後は元利償還額が減少していく見込みであるが</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令和元年度から着手した十和田湖和井内エリア整備事業に伴う地方債借入により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今後も高い水準で公債費が推移することが予想されるため</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緊急かつ優先度の高い事業を峻別し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公債費の抑制に努める</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77</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838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85089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334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104139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86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27939</xdr:rowOff>
    </xdr:from>
    <xdr:to>
      <xdr:col>11</xdr:col>
      <xdr:colOff>9525</xdr:colOff>
      <xdr:row>77</xdr:row>
      <xdr:rowOff>104139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295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53339</xdr:rowOff>
    </xdr:from>
    <xdr:to>
      <xdr:col>11</xdr:col>
      <xdr:colOff>60325</xdr:colOff>
      <xdr:row>77</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139716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公債費以外に係る経常収支比率は前年度と同水準であったが</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類似団体平均を上回っている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類似団体と比べ保有公共施設数が多いことから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維持管理に伴う物件費や維持補修費が硬直化しているほか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地域振興や移住定住促進</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子育て支援関連の町単独補助の実施により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補助費が増加傾向にある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公共施設の集約･複合化･除却を進めていくとともに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事業の定期的な見直しによる予算の重点化を図り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経常経費の削減に努めていく</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71482</xdr:rowOff>
    </xdr:from>
    <xdr:to>
      <xdr:col>82</xdr:col>
      <xdr:colOff>107950</xdr:colOff>
      <xdr:row>78</xdr:row>
      <xdr:rowOff>71482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444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71482</xdr:rowOff>
    </xdr:from>
    <xdr:to>
      <xdr:col>78</xdr:col>
      <xdr:colOff>69850</xdr:colOff>
      <xdr:row>80</xdr:row>
      <xdr:rowOff>2902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4458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2902</xdr:rowOff>
    </xdr:from>
    <xdr:to>
      <xdr:col>73</xdr:col>
      <xdr:colOff>180975</xdr:colOff>
      <xdr:row>80</xdr:row>
      <xdr:rowOff>91077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718902"/>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2721</xdr:rowOff>
    </xdr:from>
    <xdr:to>
      <xdr:col>74</xdr:col>
      <xdr:colOff>31750</xdr:colOff>
      <xdr:row>79</xdr:row>
      <xdr:rowOff>104321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114498</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53521</xdr:rowOff>
    </xdr:from>
    <xdr:to>
      <xdr:col>69</xdr:col>
      <xdr:colOff>92075</xdr:colOff>
      <xdr:row>80</xdr:row>
      <xdr:rowOff>91077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98071"/>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141514</xdr:rowOff>
    </xdr:from>
    <xdr:to>
      <xdr:col>69</xdr:col>
      <xdr:colOff>142875</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81841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62247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20682</xdr:rowOff>
    </xdr:from>
    <xdr:to>
      <xdr:col>82</xdr:col>
      <xdr:colOff>158750</xdr:colOff>
      <xdr:row>78</xdr:row>
      <xdr:rowOff>122282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164209</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20682</xdr:rowOff>
    </xdr:from>
    <xdr:to>
      <xdr:col>78</xdr:col>
      <xdr:colOff>120650</xdr:colOff>
      <xdr:row>78</xdr:row>
      <xdr:rowOff>122282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107059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8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123552</xdr:rowOff>
    </xdr:from>
    <xdr:to>
      <xdr:col>74</xdr:col>
      <xdr:colOff>31750</xdr:colOff>
      <xdr:row>80</xdr:row>
      <xdr:rowOff>53702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38479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5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40277</xdr:rowOff>
    </xdr:from>
    <xdr:to>
      <xdr:col>69</xdr:col>
      <xdr:colOff>142875</xdr:colOff>
      <xdr:row>80</xdr:row>
      <xdr:rowOff>141877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126654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84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2721</xdr:rowOff>
    </xdr:from>
    <xdr:to>
      <xdr:col>65</xdr:col>
      <xdr:colOff>53975</xdr:colOff>
      <xdr:row>79</xdr:row>
      <xdr:rowOff>104321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89098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31175</xdr:rowOff>
    </xdr:from>
    <xdr:to>
      <xdr:col>29</xdr:col>
      <xdr:colOff>127000</xdr:colOff>
      <xdr:row>19</xdr:row>
      <xdr:rowOff>35720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36350"/>
          <a:ext cx="647700" cy="4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35720</xdr:rowOff>
    </xdr:from>
    <xdr:to>
      <xdr:col>26</xdr:col>
      <xdr:colOff>50800</xdr:colOff>
      <xdr:row>19</xdr:row>
      <xdr:rowOff>39281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40895"/>
          <a:ext cx="698500" cy="3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39281</xdr:rowOff>
    </xdr:from>
    <xdr:to>
      <xdr:col>22</xdr:col>
      <xdr:colOff>114300</xdr:colOff>
      <xdr:row>19</xdr:row>
      <xdr:rowOff>48005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44456"/>
          <a:ext cx="698500" cy="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9035</xdr:rowOff>
    </xdr:from>
    <xdr:to>
      <xdr:col>22</xdr:col>
      <xdr:colOff>165100</xdr:colOff>
      <xdr:row>19</xdr:row>
      <xdr:rowOff>110635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314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95412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40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48005</xdr:rowOff>
    </xdr:from>
    <xdr:to>
      <xdr:col>18</xdr:col>
      <xdr:colOff>177800</xdr:colOff>
      <xdr:row>19</xdr:row>
      <xdr:rowOff>51878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53180"/>
          <a:ext cx="698500" cy="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15250</xdr:rowOff>
    </xdr:from>
    <xdr:to>
      <xdr:col>19</xdr:col>
      <xdr:colOff>38100</xdr:colOff>
      <xdr:row>19</xdr:row>
      <xdr:rowOff>116850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320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101627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40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18166</xdr:rowOff>
    </xdr:from>
    <xdr:to>
      <xdr:col>15</xdr:col>
      <xdr:colOff>101600</xdr:colOff>
      <xdr:row>19</xdr:row>
      <xdr:rowOff>119766</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32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104543</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40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151825</xdr:rowOff>
    </xdr:from>
    <xdr:to>
      <xdr:col>29</xdr:col>
      <xdr:colOff>177800</xdr:colOff>
      <xdr:row>19</xdr:row>
      <xdr:rowOff>81975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8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60402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9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156370</xdr:rowOff>
    </xdr:from>
    <xdr:to>
      <xdr:col>26</xdr:col>
      <xdr:colOff>101600</xdr:colOff>
      <xdr:row>19</xdr:row>
      <xdr:rowOff>86520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90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71297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76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159931</xdr:rowOff>
    </xdr:from>
    <xdr:to>
      <xdr:col>22</xdr:col>
      <xdr:colOff>165100</xdr:colOff>
      <xdr:row>19</xdr:row>
      <xdr:rowOff>90081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9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100258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06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168655</xdr:rowOff>
    </xdr:from>
    <xdr:to>
      <xdr:col>19</xdr:col>
      <xdr:colOff>38100</xdr:colOff>
      <xdr:row>19</xdr:row>
      <xdr:rowOff>98805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0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108982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07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1078</xdr:rowOff>
    </xdr:from>
    <xdr:to>
      <xdr:col>15</xdr:col>
      <xdr:colOff>101600</xdr:colOff>
      <xdr:row>19</xdr:row>
      <xdr:rowOff>102678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0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112855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07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321516</xdr:rowOff>
    </xdr:from>
    <xdr:to>
      <xdr:col>29</xdr:col>
      <xdr:colOff>127000</xdr:colOff>
      <xdr:row>35</xdr:row>
      <xdr:rowOff>336929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31866"/>
          <a:ext cx="647700" cy="1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321516</xdr:rowOff>
    </xdr:from>
    <xdr:to>
      <xdr:col>26</xdr:col>
      <xdr:colOff>50800</xdr:colOff>
      <xdr:row>36</xdr:row>
      <xdr:rowOff>15821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31866"/>
          <a:ext cx="698500" cy="37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15821</xdr:rowOff>
    </xdr:from>
    <xdr:to>
      <xdr:col>22</xdr:col>
      <xdr:colOff>114300</xdr:colOff>
      <xdr:row>36</xdr:row>
      <xdr:rowOff>25690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69071"/>
          <a:ext cx="698500" cy="9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11340</xdr:rowOff>
    </xdr:from>
    <xdr:to>
      <xdr:col>22</xdr:col>
      <xdr:colOff>165100</xdr:colOff>
      <xdr:row>37</xdr:row>
      <xdr:rowOff>112940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3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97717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22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25690</xdr:rowOff>
    </xdr:from>
    <xdr:to>
      <xdr:col>18</xdr:col>
      <xdr:colOff>177800</xdr:colOff>
      <xdr:row>36</xdr:row>
      <xdr:rowOff>41835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78940"/>
          <a:ext cx="698500" cy="1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15935</xdr:rowOff>
    </xdr:from>
    <xdr:to>
      <xdr:col>19</xdr:col>
      <xdr:colOff>38100</xdr:colOff>
      <xdr:row>37</xdr:row>
      <xdr:rowOff>117535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102312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22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15707</xdr:rowOff>
    </xdr:from>
    <xdr:to>
      <xdr:col>15</xdr:col>
      <xdr:colOff>101600</xdr:colOff>
      <xdr:row>37</xdr:row>
      <xdr:rowOff>117307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0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102084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2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286129</xdr:rowOff>
    </xdr:from>
    <xdr:to>
      <xdr:col>29</xdr:col>
      <xdr:colOff>177800</xdr:colOff>
      <xdr:row>36</xdr:row>
      <xdr:rowOff>44829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96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131206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4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270716</xdr:rowOff>
    </xdr:from>
    <xdr:to>
      <xdr:col>26</xdr:col>
      <xdr:colOff>101600</xdr:colOff>
      <xdr:row>36</xdr:row>
      <xdr:rowOff>29416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81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39593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4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307921</xdr:rowOff>
    </xdr:from>
    <xdr:to>
      <xdr:col>22</xdr:col>
      <xdr:colOff>165100</xdr:colOff>
      <xdr:row>36</xdr:row>
      <xdr:rowOff>66621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1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76798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8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317790</xdr:rowOff>
    </xdr:from>
    <xdr:to>
      <xdr:col>19</xdr:col>
      <xdr:colOff>38100</xdr:colOff>
      <xdr:row>36</xdr:row>
      <xdr:rowOff>76490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2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86667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9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333935</xdr:rowOff>
    </xdr:from>
    <xdr:to>
      <xdr:col>15</xdr:col>
      <xdr:colOff>101600</xdr:colOff>
      <xdr:row>36</xdr:row>
      <xdr:rowOff>92635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4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102812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1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4,756
201.70
5,377,033
5,244,339
107,969
2,996,484
4,333,373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25191</xdr:rowOff>
    </xdr:from>
    <xdr:to>
      <xdr:col>24</xdr:col>
      <xdr:colOff>63500</xdr:colOff>
      <xdr:row>38</xdr:row>
      <xdr:rowOff>25477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540291"/>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25191</xdr:rowOff>
    </xdr:from>
    <xdr:to>
      <xdr:col>19</xdr:col>
      <xdr:colOff>177800</xdr:colOff>
      <xdr:row>38</xdr:row>
      <xdr:rowOff>47279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40291"/>
          <a:ext cx="889000" cy="2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47279</xdr:rowOff>
    </xdr:from>
    <xdr:to>
      <xdr:col>15</xdr:col>
      <xdr:colOff>50800</xdr:colOff>
      <xdr:row>38</xdr:row>
      <xdr:rowOff>54919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62379"/>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22998</xdr:rowOff>
    </xdr:from>
    <xdr:to>
      <xdr:col>15</xdr:col>
      <xdr:colOff>101600</xdr:colOff>
      <xdr:row>38</xdr:row>
      <xdr:rowOff>124598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53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115725</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63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54581</xdr:rowOff>
    </xdr:from>
    <xdr:to>
      <xdr:col>10</xdr:col>
      <xdr:colOff>114300</xdr:colOff>
      <xdr:row>38</xdr:row>
      <xdr:rowOff>54919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569681"/>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28756</xdr:rowOff>
    </xdr:from>
    <xdr:to>
      <xdr:col>10</xdr:col>
      <xdr:colOff>165100</xdr:colOff>
      <xdr:row>38</xdr:row>
      <xdr:rowOff>130356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54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121483</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63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27846</xdr:rowOff>
    </xdr:from>
    <xdr:to>
      <xdr:col>6</xdr:col>
      <xdr:colOff>38100</xdr:colOff>
      <xdr:row>38</xdr:row>
      <xdr:rowOff>129446</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5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120573</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63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146127</xdr:rowOff>
    </xdr:from>
    <xdr:to>
      <xdr:col>24</xdr:col>
      <xdr:colOff>114300</xdr:colOff>
      <xdr:row>38</xdr:row>
      <xdr:rowOff>76277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61054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0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145841</xdr:rowOff>
    </xdr:from>
    <xdr:to>
      <xdr:col>20</xdr:col>
      <xdr:colOff>38100</xdr:colOff>
      <xdr:row>38</xdr:row>
      <xdr:rowOff>75991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67118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8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167929</xdr:rowOff>
    </xdr:from>
    <xdr:to>
      <xdr:col>15</xdr:col>
      <xdr:colOff>101600</xdr:colOff>
      <xdr:row>38</xdr:row>
      <xdr:rowOff>98079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51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114606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28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4119</xdr:rowOff>
    </xdr:from>
    <xdr:to>
      <xdr:col>10</xdr:col>
      <xdr:colOff>165100</xdr:colOff>
      <xdr:row>38</xdr:row>
      <xdr:rowOff>105719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1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122246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29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3781</xdr:rowOff>
    </xdr:from>
    <xdr:to>
      <xdr:col>6</xdr:col>
      <xdr:colOff>38100</xdr:colOff>
      <xdr:row>38</xdr:row>
      <xdr:rowOff>105381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1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121908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29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16917</xdr:rowOff>
    </xdr:from>
    <xdr:to>
      <xdr:col>24</xdr:col>
      <xdr:colOff>63500</xdr:colOff>
      <xdr:row>58</xdr:row>
      <xdr:rowOff>36854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61017"/>
          <a:ext cx="8382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32288</xdr:rowOff>
    </xdr:from>
    <xdr:to>
      <xdr:col>19</xdr:col>
      <xdr:colOff>177800</xdr:colOff>
      <xdr:row>58</xdr:row>
      <xdr:rowOff>36854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76388"/>
          <a:ext cx="88900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32288</xdr:rowOff>
    </xdr:from>
    <xdr:to>
      <xdr:col>15</xdr:col>
      <xdr:colOff>50800</xdr:colOff>
      <xdr:row>58</xdr:row>
      <xdr:rowOff>39397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76388"/>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144245</xdr:rowOff>
    </xdr:from>
    <xdr:to>
      <xdr:col>15</xdr:col>
      <xdr:colOff>101600</xdr:colOff>
      <xdr:row>58</xdr:row>
      <xdr:rowOff>74395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90922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9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34489</xdr:rowOff>
    </xdr:from>
    <xdr:to>
      <xdr:col>10</xdr:col>
      <xdr:colOff>114300</xdr:colOff>
      <xdr:row>58</xdr:row>
      <xdr:rowOff>39397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78589"/>
          <a:ext cx="889000" cy="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149155</xdr:rowOff>
    </xdr:from>
    <xdr:to>
      <xdr:col>10</xdr:col>
      <xdr:colOff>165100</xdr:colOff>
      <xdr:row>58</xdr:row>
      <xdr:rowOff>79305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95832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9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148345</xdr:rowOff>
    </xdr:from>
    <xdr:to>
      <xdr:col>6</xdr:col>
      <xdr:colOff>38100</xdr:colOff>
      <xdr:row>58</xdr:row>
      <xdr:rowOff>78495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95022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137567</xdr:rowOff>
    </xdr:from>
    <xdr:to>
      <xdr:col>24</xdr:col>
      <xdr:colOff>114300</xdr:colOff>
      <xdr:row>58</xdr:row>
      <xdr:rowOff>67717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52494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157504</xdr:rowOff>
    </xdr:from>
    <xdr:to>
      <xdr:col>20</xdr:col>
      <xdr:colOff>38100</xdr:colOff>
      <xdr:row>58</xdr:row>
      <xdr:rowOff>87654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78781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2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152938</xdr:rowOff>
    </xdr:from>
    <xdr:to>
      <xdr:col>15</xdr:col>
      <xdr:colOff>101600</xdr:colOff>
      <xdr:row>58</xdr:row>
      <xdr:rowOff>83088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74215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1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160047</xdr:rowOff>
    </xdr:from>
    <xdr:to>
      <xdr:col>10</xdr:col>
      <xdr:colOff>165100</xdr:colOff>
      <xdr:row>58</xdr:row>
      <xdr:rowOff>90197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81324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2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155139</xdr:rowOff>
    </xdr:from>
    <xdr:to>
      <xdr:col>6</xdr:col>
      <xdr:colOff>38100</xdr:colOff>
      <xdr:row>58</xdr:row>
      <xdr:rowOff>85289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2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76416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2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3820</xdr:rowOff>
    </xdr:from>
    <xdr:to>
      <xdr:col>24</xdr:col>
      <xdr:colOff>63500</xdr:colOff>
      <xdr:row>78</xdr:row>
      <xdr:rowOff>13550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76920"/>
          <a:ext cx="838200" cy="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13266</xdr:rowOff>
    </xdr:from>
    <xdr:to>
      <xdr:col>19</xdr:col>
      <xdr:colOff>177800</xdr:colOff>
      <xdr:row>78</xdr:row>
      <xdr:rowOff>13550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86366"/>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162364</xdr:rowOff>
    </xdr:from>
    <xdr:to>
      <xdr:col>15</xdr:col>
      <xdr:colOff>50800</xdr:colOff>
      <xdr:row>78</xdr:row>
      <xdr:rowOff>13266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64014"/>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48406</xdr:rowOff>
    </xdr:from>
    <xdr:to>
      <xdr:col>15</xdr:col>
      <xdr:colOff>101600</xdr:colOff>
      <xdr:row>78</xdr:row>
      <xdr:rowOff>150006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42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141133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51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162364</xdr:rowOff>
    </xdr:from>
    <xdr:to>
      <xdr:col>10</xdr:col>
      <xdr:colOff>114300</xdr:colOff>
      <xdr:row>78</xdr:row>
      <xdr:rowOff>2626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64014"/>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44126</xdr:rowOff>
    </xdr:from>
    <xdr:to>
      <xdr:col>10</xdr:col>
      <xdr:colOff>165100</xdr:colOff>
      <xdr:row>78</xdr:row>
      <xdr:rowOff>145726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4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136853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5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45653</xdr:rowOff>
    </xdr:from>
    <xdr:to>
      <xdr:col>6</xdr:col>
      <xdr:colOff>38100</xdr:colOff>
      <xdr:row>78</xdr:row>
      <xdr:rowOff>147253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41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138380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51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124470</xdr:rowOff>
    </xdr:from>
    <xdr:to>
      <xdr:col>24</xdr:col>
      <xdr:colOff>114300</xdr:colOff>
      <xdr:row>78</xdr:row>
      <xdr:rowOff>54620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2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147347</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134200</xdr:rowOff>
    </xdr:from>
    <xdr:to>
      <xdr:col>20</xdr:col>
      <xdr:colOff>38100</xdr:colOff>
      <xdr:row>78</xdr:row>
      <xdr:rowOff>64350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80877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11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133916</xdr:rowOff>
    </xdr:from>
    <xdr:to>
      <xdr:col>15</xdr:col>
      <xdr:colOff>101600</xdr:colOff>
      <xdr:row>78</xdr:row>
      <xdr:rowOff>64066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80593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1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111564</xdr:rowOff>
    </xdr:from>
    <xdr:to>
      <xdr:col>10</xdr:col>
      <xdr:colOff>165100</xdr:colOff>
      <xdr:row>78</xdr:row>
      <xdr:rowOff>41714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58241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123276</xdr:rowOff>
    </xdr:from>
    <xdr:to>
      <xdr:col>6</xdr:col>
      <xdr:colOff>38100</xdr:colOff>
      <xdr:row>78</xdr:row>
      <xdr:rowOff>53426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69953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10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57708</xdr:rowOff>
    </xdr:from>
    <xdr:to>
      <xdr:col>24</xdr:col>
      <xdr:colOff>63500</xdr:colOff>
      <xdr:row>95</xdr:row>
      <xdr:rowOff>103132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74008"/>
          <a:ext cx="838200" cy="21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103132</xdr:rowOff>
    </xdr:from>
    <xdr:to>
      <xdr:col>19</xdr:col>
      <xdr:colOff>177800</xdr:colOff>
      <xdr:row>95</xdr:row>
      <xdr:rowOff>137421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9088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137421</xdr:rowOff>
    </xdr:from>
    <xdr:to>
      <xdr:col>15</xdr:col>
      <xdr:colOff>50800</xdr:colOff>
      <xdr:row>95</xdr:row>
      <xdr:rowOff>163398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25171"/>
          <a:ext cx="889000" cy="2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143993</xdr:rowOff>
    </xdr:from>
    <xdr:to>
      <xdr:col>15</xdr:col>
      <xdr:colOff>101600</xdr:colOff>
      <xdr:row>96</xdr:row>
      <xdr:rowOff>74143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65270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107925</xdr:rowOff>
    </xdr:from>
    <xdr:to>
      <xdr:col>10</xdr:col>
      <xdr:colOff>114300</xdr:colOff>
      <xdr:row>95</xdr:row>
      <xdr:rowOff>163398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395675"/>
          <a:ext cx="8890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151643</xdr:rowOff>
    </xdr:from>
    <xdr:to>
      <xdr:col>10</xdr:col>
      <xdr:colOff>165100</xdr:colOff>
      <xdr:row>96</xdr:row>
      <xdr:rowOff>81793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72920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162509</xdr:rowOff>
    </xdr:from>
    <xdr:to>
      <xdr:col>6</xdr:col>
      <xdr:colOff>38100</xdr:colOff>
      <xdr:row>96</xdr:row>
      <xdr:rowOff>92659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83786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6908</xdr:rowOff>
    </xdr:from>
    <xdr:to>
      <xdr:col>24</xdr:col>
      <xdr:colOff>114300</xdr:colOff>
      <xdr:row>94</xdr:row>
      <xdr:rowOff>108508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29785</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7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52332</xdr:rowOff>
    </xdr:from>
    <xdr:to>
      <xdr:col>20</xdr:col>
      <xdr:colOff>38100</xdr:colOff>
      <xdr:row>95</xdr:row>
      <xdr:rowOff>153932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4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170459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86621</xdr:rowOff>
    </xdr:from>
    <xdr:to>
      <xdr:col>15</xdr:col>
      <xdr:colOff>101600</xdr:colOff>
      <xdr:row>96</xdr:row>
      <xdr:rowOff>16771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33298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4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112598</xdr:rowOff>
    </xdr:from>
    <xdr:to>
      <xdr:col>10</xdr:col>
      <xdr:colOff>165100</xdr:colOff>
      <xdr:row>96</xdr:row>
      <xdr:rowOff>42748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59275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57125</xdr:rowOff>
    </xdr:from>
    <xdr:to>
      <xdr:col>6</xdr:col>
      <xdr:colOff>38100</xdr:colOff>
      <xdr:row>95</xdr:row>
      <xdr:rowOff>158725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3802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2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49089</xdr:rowOff>
    </xdr:from>
    <xdr:to>
      <xdr:col>55</xdr:col>
      <xdr:colOff>0</xdr:colOff>
      <xdr:row>37</xdr:row>
      <xdr:rowOff>46239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21289"/>
          <a:ext cx="838200" cy="16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49089</xdr:rowOff>
    </xdr:from>
    <xdr:to>
      <xdr:col>50</xdr:col>
      <xdr:colOff>114300</xdr:colOff>
      <xdr:row>37</xdr:row>
      <xdr:rowOff>128636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21289"/>
          <a:ext cx="889000" cy="25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128636</xdr:rowOff>
    </xdr:from>
    <xdr:to>
      <xdr:col>45</xdr:col>
      <xdr:colOff>177800</xdr:colOff>
      <xdr:row>37</xdr:row>
      <xdr:rowOff>145571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72286"/>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118681</xdr:rowOff>
    </xdr:from>
    <xdr:to>
      <xdr:col>46</xdr:col>
      <xdr:colOff>38100</xdr:colOff>
      <xdr:row>38</xdr:row>
      <xdr:rowOff>48831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6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39958</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55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145571</xdr:rowOff>
    </xdr:from>
    <xdr:to>
      <xdr:col>41</xdr:col>
      <xdr:colOff>50800</xdr:colOff>
      <xdr:row>37</xdr:row>
      <xdr:rowOff>159015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89221"/>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120007</xdr:rowOff>
    </xdr:from>
    <xdr:to>
      <xdr:col>41</xdr:col>
      <xdr:colOff>101600</xdr:colOff>
      <xdr:row>38</xdr:row>
      <xdr:rowOff>50157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41284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115079</xdr:rowOff>
    </xdr:from>
    <xdr:to>
      <xdr:col>36</xdr:col>
      <xdr:colOff>165100</xdr:colOff>
      <xdr:row>38</xdr:row>
      <xdr:rowOff>45228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587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36355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55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166889</xdr:rowOff>
    </xdr:from>
    <xdr:to>
      <xdr:col>55</xdr:col>
      <xdr:colOff>50800</xdr:colOff>
      <xdr:row>37</xdr:row>
      <xdr:rowOff>97039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145316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1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169739</xdr:rowOff>
    </xdr:from>
    <xdr:to>
      <xdr:col>50</xdr:col>
      <xdr:colOff>165100</xdr:colOff>
      <xdr:row>36</xdr:row>
      <xdr:rowOff>99889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7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91016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6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77836</xdr:rowOff>
    </xdr:from>
    <xdr:to>
      <xdr:col>46</xdr:col>
      <xdr:colOff>38100</xdr:colOff>
      <xdr:row>38</xdr:row>
      <xdr:rowOff>7986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24513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9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94771</xdr:rowOff>
    </xdr:from>
    <xdr:to>
      <xdr:col>41</xdr:col>
      <xdr:colOff>101600</xdr:colOff>
      <xdr:row>38</xdr:row>
      <xdr:rowOff>24921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3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41448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21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108215</xdr:rowOff>
    </xdr:from>
    <xdr:to>
      <xdr:col>36</xdr:col>
      <xdr:colOff>165100</xdr:colOff>
      <xdr:row>38</xdr:row>
      <xdr:rowOff>38365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5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54892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22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46000</xdr:rowOff>
    </xdr:from>
    <xdr:to>
      <xdr:col>55</xdr:col>
      <xdr:colOff>0</xdr:colOff>
      <xdr:row>59</xdr:row>
      <xdr:rowOff>61282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61550"/>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46000</xdr:rowOff>
    </xdr:from>
    <xdr:to>
      <xdr:col>50</xdr:col>
      <xdr:colOff>114300</xdr:colOff>
      <xdr:row>59</xdr:row>
      <xdr:rowOff>65343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61550"/>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62081</xdr:rowOff>
    </xdr:from>
    <xdr:to>
      <xdr:col>45</xdr:col>
      <xdr:colOff>177800</xdr:colOff>
      <xdr:row>59</xdr:row>
      <xdr:rowOff>65343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77631"/>
          <a:ext cx="8890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681</xdr:rowOff>
    </xdr:from>
    <xdr:to>
      <xdr:col>46</xdr:col>
      <xdr:colOff>38100</xdr:colOff>
      <xdr:row>59</xdr:row>
      <xdr:rowOff>102281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11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118808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9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52006</xdr:rowOff>
    </xdr:from>
    <xdr:to>
      <xdr:col>41</xdr:col>
      <xdr:colOff>50800</xdr:colOff>
      <xdr:row>59</xdr:row>
      <xdr:rowOff>62081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67556"/>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8417</xdr:rowOff>
    </xdr:from>
    <xdr:to>
      <xdr:col>41</xdr:col>
      <xdr:colOff>101600</xdr:colOff>
      <xdr:row>59</xdr:row>
      <xdr:rowOff>110017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12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126544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9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10144</xdr:rowOff>
    </xdr:from>
    <xdr:to>
      <xdr:col>36</xdr:col>
      <xdr:colOff>165100</xdr:colOff>
      <xdr:row>59</xdr:row>
      <xdr:rowOff>111744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12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102871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21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10482</xdr:rowOff>
    </xdr:from>
    <xdr:to>
      <xdr:col>55</xdr:col>
      <xdr:colOff>50800</xdr:colOff>
      <xdr:row>59</xdr:row>
      <xdr:rowOff>112082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96859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4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166650</xdr:rowOff>
    </xdr:from>
    <xdr:to>
      <xdr:col>50</xdr:col>
      <xdr:colOff>165100</xdr:colOff>
      <xdr:row>59</xdr:row>
      <xdr:rowOff>96800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87927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20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14543</xdr:rowOff>
    </xdr:from>
    <xdr:to>
      <xdr:col>46</xdr:col>
      <xdr:colOff>38100</xdr:colOff>
      <xdr:row>59</xdr:row>
      <xdr:rowOff>116143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107270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2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11281</xdr:rowOff>
    </xdr:from>
    <xdr:to>
      <xdr:col>41</xdr:col>
      <xdr:colOff>101600</xdr:colOff>
      <xdr:row>59</xdr:row>
      <xdr:rowOff>112881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104008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1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1206</xdr:rowOff>
    </xdr:from>
    <xdr:to>
      <xdr:col>36</xdr:col>
      <xdr:colOff>165100</xdr:colOff>
      <xdr:row>59</xdr:row>
      <xdr:rowOff>102806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1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119333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9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89362</xdr:rowOff>
    </xdr:from>
    <xdr:to>
      <xdr:col>55</xdr:col>
      <xdr:colOff>0</xdr:colOff>
      <xdr:row>78</xdr:row>
      <xdr:rowOff>108831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62462"/>
          <a:ext cx="8382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89362</xdr:rowOff>
    </xdr:from>
    <xdr:to>
      <xdr:col>50</xdr:col>
      <xdr:colOff>114300</xdr:colOff>
      <xdr:row>78</xdr:row>
      <xdr:rowOff>138764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62462"/>
          <a:ext cx="889000" cy="4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136596</xdr:rowOff>
    </xdr:from>
    <xdr:to>
      <xdr:col>45</xdr:col>
      <xdr:colOff>177800</xdr:colOff>
      <xdr:row>78</xdr:row>
      <xdr:rowOff>138764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09696"/>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65677</xdr:rowOff>
    </xdr:from>
    <xdr:to>
      <xdr:col>46</xdr:col>
      <xdr:colOff>38100</xdr:colOff>
      <xdr:row>78</xdr:row>
      <xdr:rowOff>167277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3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12354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124848</xdr:rowOff>
    </xdr:from>
    <xdr:to>
      <xdr:col>41</xdr:col>
      <xdr:colOff>50800</xdr:colOff>
      <xdr:row>78</xdr:row>
      <xdr:rowOff>136596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7948"/>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70227</xdr:rowOff>
    </xdr:from>
    <xdr:to>
      <xdr:col>41</xdr:col>
      <xdr:colOff>101600</xdr:colOff>
      <xdr:row>79</xdr:row>
      <xdr:rowOff>377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16904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69664</xdr:rowOff>
    </xdr:from>
    <xdr:to>
      <xdr:col>36</xdr:col>
      <xdr:colOff>165100</xdr:colOff>
      <xdr:row>78</xdr:row>
      <xdr:rowOff>171264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16341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1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58031</xdr:rowOff>
    </xdr:from>
    <xdr:to>
      <xdr:col>55</xdr:col>
      <xdr:colOff>50800</xdr:colOff>
      <xdr:row>78</xdr:row>
      <xdr:rowOff>159631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38562</xdr:rowOff>
    </xdr:from>
    <xdr:to>
      <xdr:col>50</xdr:col>
      <xdr:colOff>165100</xdr:colOff>
      <xdr:row>78</xdr:row>
      <xdr:rowOff>140162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131289</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50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87964</xdr:rowOff>
    </xdr:from>
    <xdr:to>
      <xdr:col>46</xdr:col>
      <xdr:colOff>38100</xdr:colOff>
      <xdr:row>79</xdr:row>
      <xdr:rowOff>18114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9241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5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85796</xdr:rowOff>
    </xdr:from>
    <xdr:to>
      <xdr:col>41</xdr:col>
      <xdr:colOff>101600</xdr:colOff>
      <xdr:row>79</xdr:row>
      <xdr:rowOff>15946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7073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5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74048</xdr:rowOff>
    </xdr:from>
    <xdr:to>
      <xdr:col>36</xdr:col>
      <xdr:colOff>165100</xdr:colOff>
      <xdr:row>79</xdr:row>
      <xdr:rowOff>4198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166775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119817</xdr:rowOff>
    </xdr:from>
    <xdr:to>
      <xdr:col>55</xdr:col>
      <xdr:colOff>0</xdr:colOff>
      <xdr:row>98</xdr:row>
      <xdr:rowOff>129794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921917"/>
          <a:ext cx="8382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98022</xdr:rowOff>
    </xdr:from>
    <xdr:to>
      <xdr:col>50</xdr:col>
      <xdr:colOff>114300</xdr:colOff>
      <xdr:row>98</xdr:row>
      <xdr:rowOff>119817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00122"/>
          <a:ext cx="889000" cy="2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98022</xdr:rowOff>
    </xdr:from>
    <xdr:to>
      <xdr:col>45</xdr:col>
      <xdr:colOff>177800</xdr:colOff>
      <xdr:row>98</xdr:row>
      <xdr:rowOff>98783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0012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53132</xdr:rowOff>
    </xdr:from>
    <xdr:to>
      <xdr:col>46</xdr:col>
      <xdr:colOff>38100</xdr:colOff>
      <xdr:row>98</xdr:row>
      <xdr:rowOff>154732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5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145859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94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90864</xdr:rowOff>
    </xdr:from>
    <xdr:to>
      <xdr:col>41</xdr:col>
      <xdr:colOff>50800</xdr:colOff>
      <xdr:row>98</xdr:row>
      <xdr:rowOff>98783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2964"/>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58620</xdr:rowOff>
    </xdr:from>
    <xdr:to>
      <xdr:col>41</xdr:col>
      <xdr:colOff>101600</xdr:colOff>
      <xdr:row>98</xdr:row>
      <xdr:rowOff>160220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151347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61990</xdr:rowOff>
    </xdr:from>
    <xdr:to>
      <xdr:col>36</xdr:col>
      <xdr:colOff>165100</xdr:colOff>
      <xdr:row>98</xdr:row>
      <xdr:rowOff>163590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154717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9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78994</xdr:rowOff>
    </xdr:from>
    <xdr:to>
      <xdr:col>55</xdr:col>
      <xdr:colOff>50800</xdr:colOff>
      <xdr:row>99</xdr:row>
      <xdr:rowOff>9144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165371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69017</xdr:rowOff>
    </xdr:from>
    <xdr:to>
      <xdr:col>50</xdr:col>
      <xdr:colOff>165100</xdr:colOff>
      <xdr:row>98</xdr:row>
      <xdr:rowOff>170617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7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161744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6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47222</xdr:rowOff>
    </xdr:from>
    <xdr:to>
      <xdr:col>46</xdr:col>
      <xdr:colOff>38100</xdr:colOff>
      <xdr:row>98</xdr:row>
      <xdr:rowOff>148822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165349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47983</xdr:rowOff>
    </xdr:from>
    <xdr:to>
      <xdr:col>41</xdr:col>
      <xdr:colOff>101600</xdr:colOff>
      <xdr:row>98</xdr:row>
      <xdr:rowOff>149583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166110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6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40064</xdr:rowOff>
    </xdr:from>
    <xdr:to>
      <xdr:col>36</xdr:col>
      <xdr:colOff>165100</xdr:colOff>
      <xdr:row>98</xdr:row>
      <xdr:rowOff>141664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158191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61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59957</xdr:rowOff>
    </xdr:from>
    <xdr:to>
      <xdr:col>76</xdr:col>
      <xdr:colOff>165100</xdr:colOff>
      <xdr:row>38</xdr:row>
      <xdr:rowOff>161557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6634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133976</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49076"/>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60044</xdr:rowOff>
    </xdr:from>
    <xdr:to>
      <xdr:col>72</xdr:col>
      <xdr:colOff>38100</xdr:colOff>
      <xdr:row>38</xdr:row>
      <xdr:rowOff>161644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64049</xdr:rowOff>
    </xdr:from>
    <xdr:to>
      <xdr:col>67</xdr:col>
      <xdr:colOff>101600</xdr:colOff>
      <xdr:row>38</xdr:row>
      <xdr:rowOff>165649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10726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5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83176</xdr:rowOff>
    </xdr:from>
    <xdr:to>
      <xdr:col>67</xdr:col>
      <xdr:colOff>101600</xdr:colOff>
      <xdr:row>39</xdr:row>
      <xdr:rowOff>13326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4453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147434</xdr:rowOff>
    </xdr:from>
    <xdr:to>
      <xdr:col>85</xdr:col>
      <xdr:colOff>127000</xdr:colOff>
      <xdr:row>77</xdr:row>
      <xdr:rowOff>155626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49084"/>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155626</xdr:rowOff>
    </xdr:from>
    <xdr:to>
      <xdr:col>81</xdr:col>
      <xdr:colOff>50800</xdr:colOff>
      <xdr:row>78</xdr:row>
      <xdr:rowOff>3763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57276"/>
          <a:ext cx="889000" cy="1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3763</xdr:rowOff>
    </xdr:from>
    <xdr:to>
      <xdr:col>76</xdr:col>
      <xdr:colOff>114300</xdr:colOff>
      <xdr:row>78</xdr:row>
      <xdr:rowOff>12450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7686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28673</xdr:rowOff>
    </xdr:from>
    <xdr:to>
      <xdr:col>76</xdr:col>
      <xdr:colOff>165100</xdr:colOff>
      <xdr:row>78</xdr:row>
      <xdr:rowOff>130273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40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121400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12450</xdr:rowOff>
    </xdr:from>
    <xdr:to>
      <xdr:col>71</xdr:col>
      <xdr:colOff>177800</xdr:colOff>
      <xdr:row>78</xdr:row>
      <xdr:rowOff>22791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8555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22214</xdr:rowOff>
    </xdr:from>
    <xdr:to>
      <xdr:col>72</xdr:col>
      <xdr:colOff>38100</xdr:colOff>
      <xdr:row>78</xdr:row>
      <xdr:rowOff>123814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114941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21884</xdr:rowOff>
    </xdr:from>
    <xdr:to>
      <xdr:col>67</xdr:col>
      <xdr:colOff>101600</xdr:colOff>
      <xdr:row>78</xdr:row>
      <xdr:rowOff>123484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9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114611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96634</xdr:rowOff>
    </xdr:from>
    <xdr:to>
      <xdr:col>85</xdr:col>
      <xdr:colOff>177800</xdr:colOff>
      <xdr:row>78</xdr:row>
      <xdr:rowOff>26784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75061</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7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104826</xdr:rowOff>
    </xdr:from>
    <xdr:to>
      <xdr:col>81</xdr:col>
      <xdr:colOff>101600</xdr:colOff>
      <xdr:row>78</xdr:row>
      <xdr:rowOff>34976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26103</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9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124413</xdr:rowOff>
    </xdr:from>
    <xdr:to>
      <xdr:col>76</xdr:col>
      <xdr:colOff>165100</xdr:colOff>
      <xdr:row>78</xdr:row>
      <xdr:rowOff>54563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2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71090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10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133100</xdr:rowOff>
    </xdr:from>
    <xdr:to>
      <xdr:col>72</xdr:col>
      <xdr:colOff>38100</xdr:colOff>
      <xdr:row>78</xdr:row>
      <xdr:rowOff>63250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3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79777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10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143441</xdr:rowOff>
    </xdr:from>
    <xdr:to>
      <xdr:col>67</xdr:col>
      <xdr:colOff>101600</xdr:colOff>
      <xdr:row>78</xdr:row>
      <xdr:rowOff>73591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90118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12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97678</xdr:rowOff>
    </xdr:from>
    <xdr:to>
      <xdr:col>85</xdr:col>
      <xdr:colOff>127000</xdr:colOff>
      <xdr:row>98</xdr:row>
      <xdr:rowOff>119845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99778"/>
          <a:ext cx="838200" cy="2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119845</xdr:rowOff>
    </xdr:from>
    <xdr:to>
      <xdr:col>81</xdr:col>
      <xdr:colOff>50800</xdr:colOff>
      <xdr:row>98</xdr:row>
      <xdr:rowOff>147062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21945"/>
          <a:ext cx="8890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147062</xdr:rowOff>
    </xdr:from>
    <xdr:to>
      <xdr:col>76</xdr:col>
      <xdr:colOff>114300</xdr:colOff>
      <xdr:row>98</xdr:row>
      <xdr:rowOff>170272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49162"/>
          <a:ext cx="889000" cy="2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127648</xdr:rowOff>
    </xdr:from>
    <xdr:to>
      <xdr:col>76</xdr:col>
      <xdr:colOff>165100</xdr:colOff>
      <xdr:row>99</xdr:row>
      <xdr:rowOff>57798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48925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2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145309</xdr:rowOff>
    </xdr:from>
    <xdr:to>
      <xdr:col>71</xdr:col>
      <xdr:colOff>177800</xdr:colOff>
      <xdr:row>98</xdr:row>
      <xdr:rowOff>170272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47409"/>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127797</xdr:rowOff>
    </xdr:from>
    <xdr:to>
      <xdr:col>72</xdr:col>
      <xdr:colOff>38100</xdr:colOff>
      <xdr:row>99</xdr:row>
      <xdr:rowOff>57947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2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49074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702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123616</xdr:rowOff>
    </xdr:from>
    <xdr:to>
      <xdr:col>67</xdr:col>
      <xdr:colOff>101600</xdr:colOff>
      <xdr:row>99</xdr:row>
      <xdr:rowOff>53766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2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44893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1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46878</xdr:rowOff>
    </xdr:from>
    <xdr:to>
      <xdr:col>85</xdr:col>
      <xdr:colOff>177800</xdr:colOff>
      <xdr:row>98</xdr:row>
      <xdr:rowOff>148478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4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143295</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7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69045</xdr:rowOff>
    </xdr:from>
    <xdr:to>
      <xdr:col>81</xdr:col>
      <xdr:colOff>101600</xdr:colOff>
      <xdr:row>98</xdr:row>
      <xdr:rowOff>170645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15722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64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96262</xdr:rowOff>
    </xdr:from>
    <xdr:to>
      <xdr:col>76</xdr:col>
      <xdr:colOff>165100</xdr:colOff>
      <xdr:row>99</xdr:row>
      <xdr:rowOff>26412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42939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119472</xdr:rowOff>
    </xdr:from>
    <xdr:to>
      <xdr:col>72</xdr:col>
      <xdr:colOff>38100</xdr:colOff>
      <xdr:row>99</xdr:row>
      <xdr:rowOff>49622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66149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94509</xdr:rowOff>
    </xdr:from>
    <xdr:to>
      <xdr:col>67</xdr:col>
      <xdr:colOff>101600</xdr:colOff>
      <xdr:row>99</xdr:row>
      <xdr:rowOff>24659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41186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68034</xdr:rowOff>
    </xdr:from>
    <xdr:to>
      <xdr:col>116</xdr:col>
      <xdr:colOff>63500</xdr:colOff>
      <xdr:row>38</xdr:row>
      <xdr:rowOff>97637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583134"/>
          <a:ext cx="8382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90797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605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97637</xdr:rowOff>
    </xdr:from>
    <xdr:to>
      <xdr:col>111</xdr:col>
      <xdr:colOff>177800</xdr:colOff>
      <xdr:row>38</xdr:row>
      <xdr:rowOff>139281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612737"/>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19931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7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139281</xdr:rowOff>
    </xdr:from>
    <xdr:to>
      <xdr:col>107</xdr:col>
      <xdr:colOff>50800</xdr:colOff>
      <xdr:row>38</xdr:row>
      <xdr:rowOff>143091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65438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30866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7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115201</xdr:rowOff>
    </xdr:from>
    <xdr:to>
      <xdr:col>102</xdr:col>
      <xdr:colOff>114300</xdr:colOff>
      <xdr:row>38</xdr:row>
      <xdr:rowOff>143091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30301"/>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15701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70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21797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7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17234</xdr:rowOff>
    </xdr:from>
    <xdr:to>
      <xdr:col>116</xdr:col>
      <xdr:colOff>114300</xdr:colOff>
      <xdr:row>38</xdr:row>
      <xdr:rowOff>118834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40111</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8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46837</xdr:rowOff>
    </xdr:from>
    <xdr:to>
      <xdr:col>112</xdr:col>
      <xdr:colOff>38100</xdr:colOff>
      <xdr:row>38</xdr:row>
      <xdr:rowOff>148437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164964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3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88481</xdr:rowOff>
    </xdr:from>
    <xdr:to>
      <xdr:col>107</xdr:col>
      <xdr:colOff>101600</xdr:colOff>
      <xdr:row>39</xdr:row>
      <xdr:rowOff>18631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35158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7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92291</xdr:rowOff>
    </xdr:from>
    <xdr:to>
      <xdr:col>102</xdr:col>
      <xdr:colOff>165100</xdr:colOff>
      <xdr:row>39</xdr:row>
      <xdr:rowOff>22441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38968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8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64401</xdr:rowOff>
    </xdr:from>
    <xdr:to>
      <xdr:col>98</xdr:col>
      <xdr:colOff>38100</xdr:colOff>
      <xdr:row>38</xdr:row>
      <xdr:rowOff>166001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11079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5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140168</xdr:rowOff>
    </xdr:from>
    <xdr:to>
      <xdr:col>116</xdr:col>
      <xdr:colOff>63500</xdr:colOff>
      <xdr:row>58</xdr:row>
      <xdr:rowOff>144576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84268"/>
          <a:ext cx="8382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144576</xdr:rowOff>
    </xdr:from>
    <xdr:to>
      <xdr:col>111</xdr:col>
      <xdr:colOff>177800</xdr:colOff>
      <xdr:row>58</xdr:row>
      <xdr:rowOff>149595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88676"/>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83454</xdr:rowOff>
    </xdr:from>
    <xdr:to>
      <xdr:col>107</xdr:col>
      <xdr:colOff>50800</xdr:colOff>
      <xdr:row>58</xdr:row>
      <xdr:rowOff>149595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27554"/>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12232</xdr:rowOff>
    </xdr:from>
    <xdr:to>
      <xdr:col>107</xdr:col>
      <xdr:colOff>101600</xdr:colOff>
      <xdr:row>59</xdr:row>
      <xdr:rowOff>113832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2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104959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2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83454</xdr:rowOff>
    </xdr:from>
    <xdr:to>
      <xdr:col>102</xdr:col>
      <xdr:colOff>114300</xdr:colOff>
      <xdr:row>58</xdr:row>
      <xdr:rowOff>84052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27554"/>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23118</xdr:rowOff>
    </xdr:from>
    <xdr:to>
      <xdr:col>102</xdr:col>
      <xdr:colOff>165100</xdr:colOff>
      <xdr:row>59</xdr:row>
      <xdr:rowOff>124718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115845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3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22900</xdr:rowOff>
    </xdr:from>
    <xdr:to>
      <xdr:col>98</xdr:col>
      <xdr:colOff>38100</xdr:colOff>
      <xdr:row>59</xdr:row>
      <xdr:rowOff>124500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115627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3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89368</xdr:rowOff>
    </xdr:from>
    <xdr:to>
      <xdr:col>116</xdr:col>
      <xdr:colOff>114300</xdr:colOff>
      <xdr:row>59</xdr:row>
      <xdr:rowOff>19518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112245</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8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93776</xdr:rowOff>
    </xdr:from>
    <xdr:to>
      <xdr:col>112</xdr:col>
      <xdr:colOff>38100</xdr:colOff>
      <xdr:row>59</xdr:row>
      <xdr:rowOff>23926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40453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81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98795</xdr:rowOff>
    </xdr:from>
    <xdr:to>
      <xdr:col>107</xdr:col>
      <xdr:colOff>101600</xdr:colOff>
      <xdr:row>59</xdr:row>
      <xdr:rowOff>28945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4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45472</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8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32654</xdr:rowOff>
    </xdr:from>
    <xdr:to>
      <xdr:col>102</xdr:col>
      <xdr:colOff>165100</xdr:colOff>
      <xdr:row>58</xdr:row>
      <xdr:rowOff>134254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150781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33252</xdr:rowOff>
    </xdr:from>
    <xdr:to>
      <xdr:col>98</xdr:col>
      <xdr:colOff>38100</xdr:colOff>
      <xdr:row>58</xdr:row>
      <xdr:rowOff>134852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151379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5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61961</xdr:rowOff>
    </xdr:from>
    <xdr:to>
      <xdr:col>116</xdr:col>
      <xdr:colOff>63500</xdr:colOff>
      <xdr:row>78</xdr:row>
      <xdr:rowOff>67087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435061"/>
          <a:ext cx="8382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61961</xdr:rowOff>
    </xdr:from>
    <xdr:to>
      <xdr:col>111</xdr:col>
      <xdr:colOff>177800</xdr:colOff>
      <xdr:row>78</xdr:row>
      <xdr:rowOff>68069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435061"/>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68069</xdr:rowOff>
    </xdr:from>
    <xdr:to>
      <xdr:col>107</xdr:col>
      <xdr:colOff>50800</xdr:colOff>
      <xdr:row>78</xdr:row>
      <xdr:rowOff>70910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441169"/>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18900</xdr:rowOff>
    </xdr:from>
    <xdr:to>
      <xdr:col>107</xdr:col>
      <xdr:colOff>101600</xdr:colOff>
      <xdr:row>78</xdr:row>
      <xdr:rowOff>120500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111627</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4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70910</xdr:rowOff>
    </xdr:from>
    <xdr:to>
      <xdr:col>102</xdr:col>
      <xdr:colOff>114300</xdr:colOff>
      <xdr:row>78</xdr:row>
      <xdr:rowOff>75350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444010"/>
          <a:ext cx="8890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23805</xdr:rowOff>
    </xdr:from>
    <xdr:to>
      <xdr:col>102</xdr:col>
      <xdr:colOff>165100</xdr:colOff>
      <xdr:row>78</xdr:row>
      <xdr:rowOff>125405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39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116532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48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25113</xdr:rowOff>
    </xdr:from>
    <xdr:to>
      <xdr:col>98</xdr:col>
      <xdr:colOff>38100</xdr:colOff>
      <xdr:row>78</xdr:row>
      <xdr:rowOff>126713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9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117840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4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16287</xdr:rowOff>
    </xdr:from>
    <xdr:to>
      <xdr:col>116</xdr:col>
      <xdr:colOff>114300</xdr:colOff>
      <xdr:row>78</xdr:row>
      <xdr:rowOff>117887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102664</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0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11161</xdr:rowOff>
    </xdr:from>
    <xdr:to>
      <xdr:col>112</xdr:col>
      <xdr:colOff>38100</xdr:colOff>
      <xdr:row>78</xdr:row>
      <xdr:rowOff>112761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103888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7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17269</xdr:rowOff>
    </xdr:from>
    <xdr:to>
      <xdr:col>107</xdr:col>
      <xdr:colOff>101600</xdr:colOff>
      <xdr:row>78</xdr:row>
      <xdr:rowOff>118869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135396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6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20110</xdr:rowOff>
    </xdr:from>
    <xdr:to>
      <xdr:col>102</xdr:col>
      <xdr:colOff>165100</xdr:colOff>
      <xdr:row>78</xdr:row>
      <xdr:rowOff>121710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138237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6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24550</xdr:rowOff>
    </xdr:from>
    <xdr:to>
      <xdr:col>98</xdr:col>
      <xdr:colOff>38100</xdr:colOff>
      <xdr:row>78</xdr:row>
      <xdr:rowOff>126150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142677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歳出決算総額における住民一人当たりコストは</a:t>
          </a:r>
          <a:r>
            <a:rPr kumimoji="1" lang="en-US" altLang="ja-JP" sz="1200">
              <a:latin typeface="ＭＳ Ｐゴシック" panose="020B0600070205080204" pitchFamily="50" charset="-128"/>
              <a:ea typeface="ＭＳ Ｐゴシック" panose="020B0600070205080204" pitchFamily="50" charset="-128"/>
            </a:rPr>
            <a:t>1,093,938</a:t>
          </a:r>
          <a:r>
            <a:rPr kumimoji="1" lang="ja-JP" altLang="en-US" sz="1200">
              <a:latin typeface="ＭＳ Ｐゴシック" panose="020B0600070205080204" pitchFamily="50" charset="-128"/>
              <a:ea typeface="ＭＳ Ｐゴシック" panose="020B0600070205080204" pitchFamily="50" charset="-128"/>
            </a:rPr>
            <a:t>円となり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51,201</a:t>
          </a:r>
          <a:r>
            <a:rPr kumimoji="1" lang="ja-JP" altLang="en-US" sz="1200">
              <a:latin typeface="ＭＳ Ｐゴシック" panose="020B0600070205080204" pitchFamily="50" charset="-128"/>
              <a:ea typeface="ＭＳ Ｐゴシック" panose="020B0600070205080204" pitchFamily="50" charset="-128"/>
            </a:rPr>
            <a:t>円減少した</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人件費は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149,953</a:t>
          </a:r>
          <a:r>
            <a:rPr kumimoji="1" lang="ja-JP" altLang="en-US" sz="1200">
              <a:latin typeface="ＭＳ Ｐゴシック" panose="020B0600070205080204" pitchFamily="50" charset="-128"/>
              <a:ea typeface="ＭＳ Ｐゴシック" panose="020B0600070205080204" pitchFamily="50" charset="-128"/>
            </a:rPr>
            <a:t>円となっている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前年度と比較し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普通会計における職員数の増減がなかったものの</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退職者数が減少したことにより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支出額が減少した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小坂町定員管理計画に基づく職員定員の適正化を図り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人件費の抑制を図っていく</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物件費は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134,277</a:t>
          </a:r>
          <a:r>
            <a:rPr kumimoji="1" lang="ja-JP" altLang="en-US" sz="1200">
              <a:latin typeface="ＭＳ Ｐゴシック" panose="020B0600070205080204" pitchFamily="50" charset="-128"/>
              <a:ea typeface="ＭＳ Ｐゴシック" panose="020B0600070205080204" pitchFamily="50" charset="-128"/>
            </a:rPr>
            <a:t>円となっている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公共施設等総合管理計画見直しや都市計画マスタープラン</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防災ハザードマップ作成などの経費が皆増したほか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新型コロナウイルスワクチン接種関連経費なども増加し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対前年度から大きく増加となった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引き続き事務事業の見直しにより適切な執行を行っていく</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扶助費は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110,760</a:t>
          </a:r>
          <a:r>
            <a:rPr kumimoji="1" lang="ja-JP" altLang="en-US" sz="1200">
              <a:latin typeface="ＭＳ Ｐゴシック" panose="020B0600070205080204" pitchFamily="50" charset="-128"/>
              <a:ea typeface="ＭＳ Ｐゴシック" panose="020B0600070205080204" pitchFamily="50" charset="-128"/>
            </a:rPr>
            <a:t>円となっている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児童生徒数の減少により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児童運営費や児童手当などが減少したものの</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高齢者福祉費･障害福祉費において給付費が増加し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前年度から増加となった</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補助費等は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179,061</a:t>
          </a:r>
          <a:r>
            <a:rPr kumimoji="1" lang="ja-JP" altLang="en-US" sz="1200">
              <a:latin typeface="ＭＳ Ｐゴシック" panose="020B0600070205080204" pitchFamily="50" charset="-128"/>
              <a:ea typeface="ＭＳ Ｐゴシック" panose="020B0600070205080204" pitchFamily="50" charset="-128"/>
            </a:rPr>
            <a:t>円となっている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前年度における新型コロナウイルス感染症に対応した地方創生臨時交付金や特別定額給付金事業などが皆減し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大きく減少となった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町単独補助金については硬直化となっていることから定期的な見直しにより事業の重点化を進め</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経費の削減に努めていく</a:t>
          </a:r>
          <a:r>
            <a:rPr kumimoji="1" lang="en-US" altLang="ja-JP" sz="1200">
              <a:latin typeface="ＭＳ Ｐゴシック" panose="020B0600070205080204" pitchFamily="50" charset="-128"/>
              <a:ea typeface="ＭＳ Ｐゴシック" panose="020B0600070205080204" pitchFamily="50" charset="-128"/>
            </a:rPr>
            <a:t>｡</a:t>
          </a:r>
        </a:p>
        <a:p>
          <a:r>
            <a:rPr kumimoji="1" lang="ja-JP" altLang="en-US" sz="1200">
              <a:latin typeface="ＭＳ Ｐゴシック" panose="020B0600070205080204" pitchFamily="50" charset="-128"/>
              <a:ea typeface="ＭＳ Ｐゴシック" panose="020B0600070205080204" pitchFamily="50" charset="-128"/>
            </a:rPr>
            <a:t>　普通建設事業費は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住民一人当たり</a:t>
          </a:r>
          <a:r>
            <a:rPr kumimoji="1" lang="en-US" altLang="ja-JP" sz="1200">
              <a:latin typeface="ＭＳ Ｐゴシック" panose="020B0600070205080204" pitchFamily="50" charset="-128"/>
              <a:ea typeface="ＭＳ Ｐゴシック" panose="020B0600070205080204" pitchFamily="50" charset="-128"/>
            </a:rPr>
            <a:t>115,126</a:t>
          </a:r>
          <a:r>
            <a:rPr kumimoji="1" lang="ja-JP" altLang="en-US" sz="1200">
              <a:latin typeface="ＭＳ Ｐゴシック" panose="020B0600070205080204" pitchFamily="50" charset="-128"/>
              <a:ea typeface="ＭＳ Ｐゴシック" panose="020B0600070205080204" pitchFamily="50" charset="-128"/>
            </a:rPr>
            <a:t>円となっている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令和元年度から着手した道の駅整備を中心とした十和田湖和井内エリア整備事業の本体建設工事が令和２年度に終了したことにより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普通建設事業費が大きく減少した</a:t>
          </a:r>
          <a:r>
            <a:rPr kumimoji="1" lang="en-US" altLang="ja-JP" sz="1200">
              <a:latin typeface="ＭＳ Ｐゴシック" panose="020B0600070205080204" pitchFamily="50" charset="-128"/>
              <a:ea typeface="ＭＳ Ｐゴシック" panose="020B0600070205080204" pitchFamily="50" charset="-128"/>
            </a:rPr>
            <a:t>｡</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4,794
4,756
201.70
5,377,033
5,244,339
107,969
2,996,484
4,333,373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32993</xdr:rowOff>
    </xdr:from>
    <xdr:to>
      <xdr:col>24</xdr:col>
      <xdr:colOff>63500</xdr:colOff>
      <xdr:row>38</xdr:row>
      <xdr:rowOff>38005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48093"/>
          <a:ext cx="8382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38005</xdr:rowOff>
    </xdr:from>
    <xdr:to>
      <xdr:col>19</xdr:col>
      <xdr:colOff>177800</xdr:colOff>
      <xdr:row>38</xdr:row>
      <xdr:rowOff>51770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53105"/>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51770</xdr:rowOff>
    </xdr:from>
    <xdr:to>
      <xdr:col>15</xdr:col>
      <xdr:colOff>50800</xdr:colOff>
      <xdr:row>38</xdr:row>
      <xdr:rowOff>52669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66870"/>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62252</xdr:rowOff>
    </xdr:from>
    <xdr:to>
      <xdr:col>15</xdr:col>
      <xdr:colOff>101600</xdr:colOff>
      <xdr:row>38</xdr:row>
      <xdr:rowOff>163852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57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154979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67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52669</xdr:rowOff>
    </xdr:from>
    <xdr:to>
      <xdr:col>10</xdr:col>
      <xdr:colOff>114300</xdr:colOff>
      <xdr:row>38</xdr:row>
      <xdr:rowOff>58759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67769"/>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62040</xdr:rowOff>
    </xdr:from>
    <xdr:to>
      <xdr:col>10</xdr:col>
      <xdr:colOff>165100</xdr:colOff>
      <xdr:row>38</xdr:row>
      <xdr:rowOff>163640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57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154767</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6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64668</xdr:rowOff>
    </xdr:from>
    <xdr:to>
      <xdr:col>6</xdr:col>
      <xdr:colOff>38100</xdr:colOff>
      <xdr:row>38</xdr:row>
      <xdr:rowOff>166268</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157395</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6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153643</xdr:rowOff>
    </xdr:from>
    <xdr:to>
      <xdr:col>24</xdr:col>
      <xdr:colOff>114300</xdr:colOff>
      <xdr:row>38</xdr:row>
      <xdr:rowOff>83793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9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68570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1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158656</xdr:rowOff>
    </xdr:from>
    <xdr:to>
      <xdr:col>20</xdr:col>
      <xdr:colOff>38100</xdr:colOff>
      <xdr:row>38</xdr:row>
      <xdr:rowOff>88805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02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79932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970</xdr:rowOff>
    </xdr:from>
    <xdr:to>
      <xdr:col>15</xdr:col>
      <xdr:colOff>101600</xdr:colOff>
      <xdr:row>38</xdr:row>
      <xdr:rowOff>102570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119097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1869</xdr:rowOff>
    </xdr:from>
    <xdr:to>
      <xdr:col>10</xdr:col>
      <xdr:colOff>165100</xdr:colOff>
      <xdr:row>38</xdr:row>
      <xdr:rowOff>103469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1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119996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9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7959</xdr:rowOff>
    </xdr:from>
    <xdr:to>
      <xdr:col>6</xdr:col>
      <xdr:colOff>38100</xdr:colOff>
      <xdr:row>38</xdr:row>
      <xdr:rowOff>109559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126086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9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156559</xdr:rowOff>
    </xdr:from>
    <xdr:to>
      <xdr:col>24</xdr:col>
      <xdr:colOff>63500</xdr:colOff>
      <xdr:row>58</xdr:row>
      <xdr:rowOff>17972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29209"/>
          <a:ext cx="8382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156559</xdr:rowOff>
    </xdr:from>
    <xdr:to>
      <xdr:col>19</xdr:col>
      <xdr:colOff>177800</xdr:colOff>
      <xdr:row>58</xdr:row>
      <xdr:rowOff>47391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29209"/>
          <a:ext cx="889000" cy="6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47391</xdr:rowOff>
    </xdr:from>
    <xdr:to>
      <xdr:col>15</xdr:col>
      <xdr:colOff>50800</xdr:colOff>
      <xdr:row>58</xdr:row>
      <xdr:rowOff>47433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91491"/>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12325</xdr:rowOff>
    </xdr:from>
    <xdr:to>
      <xdr:col>15</xdr:col>
      <xdr:colOff>101600</xdr:colOff>
      <xdr:row>58</xdr:row>
      <xdr:rowOff>113925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105052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4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47433</xdr:rowOff>
    </xdr:from>
    <xdr:to>
      <xdr:col>10</xdr:col>
      <xdr:colOff>114300</xdr:colOff>
      <xdr:row>58</xdr:row>
      <xdr:rowOff>52451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91533"/>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13743</xdr:rowOff>
    </xdr:from>
    <xdr:to>
      <xdr:col>10</xdr:col>
      <xdr:colOff>165100</xdr:colOff>
      <xdr:row>58</xdr:row>
      <xdr:rowOff>115343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5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106470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05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8772</xdr:rowOff>
    </xdr:from>
    <xdr:to>
      <xdr:col>6</xdr:col>
      <xdr:colOff>38100</xdr:colOff>
      <xdr:row>58</xdr:row>
      <xdr:rowOff>110372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101499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4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138622</xdr:rowOff>
    </xdr:from>
    <xdr:to>
      <xdr:col>24</xdr:col>
      <xdr:colOff>114300</xdr:colOff>
      <xdr:row>58</xdr:row>
      <xdr:rowOff>68772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53549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2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105759</xdr:rowOff>
    </xdr:from>
    <xdr:to>
      <xdr:col>20</xdr:col>
      <xdr:colOff>38100</xdr:colOff>
      <xdr:row>58</xdr:row>
      <xdr:rowOff>35909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27036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7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168041</xdr:rowOff>
    </xdr:from>
    <xdr:to>
      <xdr:col>15</xdr:col>
      <xdr:colOff>101600</xdr:colOff>
      <xdr:row>58</xdr:row>
      <xdr:rowOff>98191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114718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1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168083</xdr:rowOff>
    </xdr:from>
    <xdr:to>
      <xdr:col>10</xdr:col>
      <xdr:colOff>165100</xdr:colOff>
      <xdr:row>58</xdr:row>
      <xdr:rowOff>98233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114760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1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1651</xdr:rowOff>
    </xdr:from>
    <xdr:to>
      <xdr:col>6</xdr:col>
      <xdr:colOff>38100</xdr:colOff>
      <xdr:row>58</xdr:row>
      <xdr:rowOff>103251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119778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2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61078</xdr:rowOff>
    </xdr:from>
    <xdr:to>
      <xdr:col>24</xdr:col>
      <xdr:colOff>63500</xdr:colOff>
      <xdr:row>78</xdr:row>
      <xdr:rowOff>14852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62728"/>
          <a:ext cx="838200" cy="1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14852</xdr:rowOff>
    </xdr:from>
    <xdr:to>
      <xdr:col>19</xdr:col>
      <xdr:colOff>177800</xdr:colOff>
      <xdr:row>78</xdr:row>
      <xdr:rowOff>57290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87952"/>
          <a:ext cx="889000" cy="4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57290</xdr:rowOff>
    </xdr:from>
    <xdr:to>
      <xdr:col>15</xdr:col>
      <xdr:colOff>50800</xdr:colOff>
      <xdr:row>78</xdr:row>
      <xdr:rowOff>65284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30390"/>
          <a:ext cx="889000" cy="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161311</xdr:rowOff>
    </xdr:from>
    <xdr:to>
      <xdr:col>15</xdr:col>
      <xdr:colOff>101600</xdr:colOff>
      <xdr:row>78</xdr:row>
      <xdr:rowOff>91461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6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107988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3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38306</xdr:rowOff>
    </xdr:from>
    <xdr:to>
      <xdr:col>10</xdr:col>
      <xdr:colOff>114300</xdr:colOff>
      <xdr:row>78</xdr:row>
      <xdr:rowOff>65284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411406"/>
          <a:ext cx="889000" cy="2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3384</xdr:rowOff>
    </xdr:from>
    <xdr:to>
      <xdr:col>10</xdr:col>
      <xdr:colOff>165100</xdr:colOff>
      <xdr:row>78</xdr:row>
      <xdr:rowOff>104984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121511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8711</xdr:rowOff>
    </xdr:from>
    <xdr:to>
      <xdr:col>6</xdr:col>
      <xdr:colOff>38100</xdr:colOff>
      <xdr:row>78</xdr:row>
      <xdr:rowOff>110311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101438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7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10278</xdr:rowOff>
    </xdr:from>
    <xdr:to>
      <xdr:col>24</xdr:col>
      <xdr:colOff>114300</xdr:colOff>
      <xdr:row>77</xdr:row>
      <xdr:rowOff>111878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160155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9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135502</xdr:rowOff>
    </xdr:from>
    <xdr:to>
      <xdr:col>20</xdr:col>
      <xdr:colOff>38100</xdr:colOff>
      <xdr:row>78</xdr:row>
      <xdr:rowOff>65652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56779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2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6490</xdr:rowOff>
    </xdr:from>
    <xdr:to>
      <xdr:col>15</xdr:col>
      <xdr:colOff>101600</xdr:colOff>
      <xdr:row>78</xdr:row>
      <xdr:rowOff>108090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99217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7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14484</xdr:rowOff>
    </xdr:from>
    <xdr:to>
      <xdr:col>10</xdr:col>
      <xdr:colOff>165100</xdr:colOff>
      <xdr:row>78</xdr:row>
      <xdr:rowOff>116084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8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107211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8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158956</xdr:rowOff>
    </xdr:from>
    <xdr:to>
      <xdr:col>6</xdr:col>
      <xdr:colOff>38100</xdr:colOff>
      <xdr:row>78</xdr:row>
      <xdr:rowOff>89106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6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105633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3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108333</xdr:rowOff>
    </xdr:from>
    <xdr:to>
      <xdr:col>24</xdr:col>
      <xdr:colOff>63500</xdr:colOff>
      <xdr:row>98</xdr:row>
      <xdr:rowOff>137176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10433"/>
          <a:ext cx="838200" cy="2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137176</xdr:rowOff>
    </xdr:from>
    <xdr:to>
      <xdr:col>19</xdr:col>
      <xdr:colOff>177800</xdr:colOff>
      <xdr:row>98</xdr:row>
      <xdr:rowOff>139754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39276"/>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139754</xdr:rowOff>
    </xdr:from>
    <xdr:to>
      <xdr:col>15</xdr:col>
      <xdr:colOff>50800</xdr:colOff>
      <xdr:row>98</xdr:row>
      <xdr:rowOff>145839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41854"/>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101656</xdr:rowOff>
    </xdr:from>
    <xdr:to>
      <xdr:col>15</xdr:col>
      <xdr:colOff>101600</xdr:colOff>
      <xdr:row>99</xdr:row>
      <xdr:rowOff>31806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90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22933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145839</xdr:rowOff>
    </xdr:from>
    <xdr:to>
      <xdr:col>10</xdr:col>
      <xdr:colOff>114300</xdr:colOff>
      <xdr:row>98</xdr:row>
      <xdr:rowOff>149135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47939"/>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92889</xdr:rowOff>
    </xdr:from>
    <xdr:to>
      <xdr:col>10</xdr:col>
      <xdr:colOff>165100</xdr:colOff>
      <xdr:row>99</xdr:row>
      <xdr:rowOff>23039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9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39566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94726</xdr:rowOff>
    </xdr:from>
    <xdr:to>
      <xdr:col>6</xdr:col>
      <xdr:colOff>38100</xdr:colOff>
      <xdr:row>99</xdr:row>
      <xdr:rowOff>24876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9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41403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7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57533</xdr:rowOff>
    </xdr:from>
    <xdr:to>
      <xdr:col>24</xdr:col>
      <xdr:colOff>114300</xdr:colOff>
      <xdr:row>98</xdr:row>
      <xdr:rowOff>159133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143910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7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86376</xdr:rowOff>
    </xdr:from>
    <xdr:to>
      <xdr:col>20</xdr:col>
      <xdr:colOff>38100</xdr:colOff>
      <xdr:row>99</xdr:row>
      <xdr:rowOff>16526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8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7653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8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88954</xdr:rowOff>
    </xdr:from>
    <xdr:to>
      <xdr:col>15</xdr:col>
      <xdr:colOff>101600</xdr:colOff>
      <xdr:row>99</xdr:row>
      <xdr:rowOff>19104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9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35631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6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95039</xdr:rowOff>
    </xdr:from>
    <xdr:to>
      <xdr:col>10</xdr:col>
      <xdr:colOff>165100</xdr:colOff>
      <xdr:row>99</xdr:row>
      <xdr:rowOff>25189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16316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98335</xdr:rowOff>
    </xdr:from>
    <xdr:to>
      <xdr:col>6</xdr:col>
      <xdr:colOff>38100</xdr:colOff>
      <xdr:row>99</xdr:row>
      <xdr:rowOff>28485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0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19612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9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57221</xdr:rowOff>
    </xdr:from>
    <xdr:to>
      <xdr:col>55</xdr:col>
      <xdr:colOff>0</xdr:colOff>
      <xdr:row>38</xdr:row>
      <xdr:rowOff>61633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72321"/>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38819</xdr:rowOff>
    </xdr:from>
    <xdr:to>
      <xdr:col>50</xdr:col>
      <xdr:colOff>114300</xdr:colOff>
      <xdr:row>38</xdr:row>
      <xdr:rowOff>61633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53919"/>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108818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112977</xdr:rowOff>
    </xdr:from>
    <xdr:to>
      <xdr:col>45</xdr:col>
      <xdr:colOff>177800</xdr:colOff>
      <xdr:row>38</xdr:row>
      <xdr:rowOff>38819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56627"/>
          <a:ext cx="889000" cy="9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61560</xdr:rowOff>
    </xdr:from>
    <xdr:to>
      <xdr:col>46</xdr:col>
      <xdr:colOff>38100</xdr:colOff>
      <xdr:row>38</xdr:row>
      <xdr:rowOff>163160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154287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6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72034</xdr:rowOff>
    </xdr:from>
    <xdr:to>
      <xdr:col>41</xdr:col>
      <xdr:colOff>50800</xdr:colOff>
      <xdr:row>37</xdr:row>
      <xdr:rowOff>112977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15684"/>
          <a:ext cx="889000" cy="4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60896</xdr:rowOff>
    </xdr:from>
    <xdr:to>
      <xdr:col>41</xdr:col>
      <xdr:colOff>101600</xdr:colOff>
      <xdr:row>38</xdr:row>
      <xdr:rowOff>162496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153623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61491</xdr:rowOff>
    </xdr:from>
    <xdr:to>
      <xdr:col>36</xdr:col>
      <xdr:colOff>165100</xdr:colOff>
      <xdr:row>38</xdr:row>
      <xdr:rowOff>163091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154218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6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6421</xdr:rowOff>
    </xdr:from>
    <xdr:to>
      <xdr:col>55</xdr:col>
      <xdr:colOff>50800</xdr:colOff>
      <xdr:row>38</xdr:row>
      <xdr:rowOff>108021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137248</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0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10833</xdr:rowOff>
    </xdr:from>
    <xdr:to>
      <xdr:col>50</xdr:col>
      <xdr:colOff>165100</xdr:colOff>
      <xdr:row>38</xdr:row>
      <xdr:rowOff>112433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128960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0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159469</xdr:rowOff>
    </xdr:from>
    <xdr:to>
      <xdr:col>46</xdr:col>
      <xdr:colOff>38100</xdr:colOff>
      <xdr:row>38</xdr:row>
      <xdr:rowOff>89619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0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106146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27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62177</xdr:rowOff>
    </xdr:from>
    <xdr:to>
      <xdr:col>41</xdr:col>
      <xdr:colOff>101600</xdr:colOff>
      <xdr:row>37</xdr:row>
      <xdr:rowOff>163777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0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8854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18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21234</xdr:rowOff>
    </xdr:from>
    <xdr:to>
      <xdr:col>36</xdr:col>
      <xdr:colOff>165100</xdr:colOff>
      <xdr:row>37</xdr:row>
      <xdr:rowOff>122834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139361</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61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125407</xdr:rowOff>
    </xdr:from>
    <xdr:to>
      <xdr:col>55</xdr:col>
      <xdr:colOff>0</xdr:colOff>
      <xdr:row>58</xdr:row>
      <xdr:rowOff>161158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69507"/>
          <a:ext cx="838200" cy="3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154403</xdr:rowOff>
    </xdr:from>
    <xdr:to>
      <xdr:col>50</xdr:col>
      <xdr:colOff>114300</xdr:colOff>
      <xdr:row>58</xdr:row>
      <xdr:rowOff>161158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98503"/>
          <a:ext cx="889000" cy="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152953</xdr:rowOff>
    </xdr:from>
    <xdr:to>
      <xdr:col>45</xdr:col>
      <xdr:colOff>177800</xdr:colOff>
      <xdr:row>58</xdr:row>
      <xdr:rowOff>154403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97053"/>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75382</xdr:rowOff>
    </xdr:from>
    <xdr:to>
      <xdr:col>46</xdr:col>
      <xdr:colOff>38100</xdr:colOff>
      <xdr:row>59</xdr:row>
      <xdr:rowOff>5532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1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22059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130937</xdr:rowOff>
    </xdr:from>
    <xdr:to>
      <xdr:col>41</xdr:col>
      <xdr:colOff>50800</xdr:colOff>
      <xdr:row>58</xdr:row>
      <xdr:rowOff>152953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75037"/>
          <a:ext cx="889000" cy="2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79120</xdr:rowOff>
    </xdr:from>
    <xdr:to>
      <xdr:col>41</xdr:col>
      <xdr:colOff>101600</xdr:colOff>
      <xdr:row>59</xdr:row>
      <xdr:rowOff>9270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2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25797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75660</xdr:rowOff>
    </xdr:from>
    <xdr:to>
      <xdr:col>36</xdr:col>
      <xdr:colOff>165100</xdr:colOff>
      <xdr:row>59</xdr:row>
      <xdr:rowOff>5810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22337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74607</xdr:rowOff>
    </xdr:from>
    <xdr:to>
      <xdr:col>55</xdr:col>
      <xdr:colOff>50800</xdr:colOff>
      <xdr:row>59</xdr:row>
      <xdr:rowOff>4757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160984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110358</xdr:rowOff>
    </xdr:from>
    <xdr:to>
      <xdr:col>50</xdr:col>
      <xdr:colOff>165100</xdr:colOff>
      <xdr:row>59</xdr:row>
      <xdr:rowOff>40508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31635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103603</xdr:rowOff>
    </xdr:from>
    <xdr:to>
      <xdr:col>46</xdr:col>
      <xdr:colOff>38100</xdr:colOff>
      <xdr:row>59</xdr:row>
      <xdr:rowOff>33753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24880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4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102153</xdr:rowOff>
    </xdr:from>
    <xdr:to>
      <xdr:col>41</xdr:col>
      <xdr:colOff>101600</xdr:colOff>
      <xdr:row>59</xdr:row>
      <xdr:rowOff>32303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4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23430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80137</xdr:rowOff>
    </xdr:from>
    <xdr:to>
      <xdr:col>36</xdr:col>
      <xdr:colOff>165100</xdr:colOff>
      <xdr:row>59</xdr:row>
      <xdr:rowOff>10287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1414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123774</xdr:rowOff>
    </xdr:from>
    <xdr:to>
      <xdr:col>55</xdr:col>
      <xdr:colOff>0</xdr:colOff>
      <xdr:row>78</xdr:row>
      <xdr:rowOff>126172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96874"/>
          <a:ext cx="838200" cy="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123774</xdr:rowOff>
    </xdr:from>
    <xdr:to>
      <xdr:col>50</xdr:col>
      <xdr:colOff>114300</xdr:colOff>
      <xdr:row>78</xdr:row>
      <xdr:rowOff>153879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96874"/>
          <a:ext cx="889000" cy="3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153879</xdr:rowOff>
    </xdr:from>
    <xdr:to>
      <xdr:col>45</xdr:col>
      <xdr:colOff>177800</xdr:colOff>
      <xdr:row>78</xdr:row>
      <xdr:rowOff>161494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26979"/>
          <a:ext cx="889000" cy="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119154</xdr:rowOff>
    </xdr:from>
    <xdr:to>
      <xdr:col>46</xdr:col>
      <xdr:colOff>38100</xdr:colOff>
      <xdr:row>79</xdr:row>
      <xdr:rowOff>49304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9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40431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161494</xdr:rowOff>
    </xdr:from>
    <xdr:to>
      <xdr:col>41</xdr:col>
      <xdr:colOff>50800</xdr:colOff>
      <xdr:row>78</xdr:row>
      <xdr:rowOff>163088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34594"/>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127929</xdr:rowOff>
    </xdr:from>
    <xdr:to>
      <xdr:col>41</xdr:col>
      <xdr:colOff>101600</xdr:colOff>
      <xdr:row>79</xdr:row>
      <xdr:rowOff>58079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5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49206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9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129313</xdr:rowOff>
    </xdr:from>
    <xdr:to>
      <xdr:col>36</xdr:col>
      <xdr:colOff>165100</xdr:colOff>
      <xdr:row>79</xdr:row>
      <xdr:rowOff>59463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5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50590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75372</xdr:rowOff>
    </xdr:from>
    <xdr:to>
      <xdr:col>55</xdr:col>
      <xdr:colOff>50800</xdr:colOff>
      <xdr:row>79</xdr:row>
      <xdr:rowOff>5522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72974</xdr:rowOff>
    </xdr:from>
    <xdr:to>
      <xdr:col>50</xdr:col>
      <xdr:colOff>165100</xdr:colOff>
      <xdr:row>79</xdr:row>
      <xdr:rowOff>3124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165701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3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103079</xdr:rowOff>
    </xdr:from>
    <xdr:to>
      <xdr:col>46</xdr:col>
      <xdr:colOff>38100</xdr:colOff>
      <xdr:row>79</xdr:row>
      <xdr:rowOff>33229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49756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110694</xdr:rowOff>
    </xdr:from>
    <xdr:to>
      <xdr:col>41</xdr:col>
      <xdr:colOff>101600</xdr:colOff>
      <xdr:row>79</xdr:row>
      <xdr:rowOff>40844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57371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112288</xdr:rowOff>
    </xdr:from>
    <xdr:to>
      <xdr:col>36</xdr:col>
      <xdr:colOff>165100</xdr:colOff>
      <xdr:row>79</xdr:row>
      <xdr:rowOff>42438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58965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83260</xdr:rowOff>
    </xdr:from>
    <xdr:to>
      <xdr:col>55</xdr:col>
      <xdr:colOff>0</xdr:colOff>
      <xdr:row>97</xdr:row>
      <xdr:rowOff>132818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13910"/>
          <a:ext cx="838200" cy="4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83260</xdr:rowOff>
    </xdr:from>
    <xdr:to>
      <xdr:col>50</xdr:col>
      <xdr:colOff>114300</xdr:colOff>
      <xdr:row>97</xdr:row>
      <xdr:rowOff>146224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13910"/>
          <a:ext cx="889000" cy="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145532</xdr:rowOff>
    </xdr:from>
    <xdr:to>
      <xdr:col>45</xdr:col>
      <xdr:colOff>177800</xdr:colOff>
      <xdr:row>97</xdr:row>
      <xdr:rowOff>146224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76182"/>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93791</xdr:rowOff>
    </xdr:from>
    <xdr:to>
      <xdr:col>46</xdr:col>
      <xdr:colOff>38100</xdr:colOff>
      <xdr:row>98</xdr:row>
      <xdr:rowOff>23941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40468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49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117597</xdr:rowOff>
    </xdr:from>
    <xdr:to>
      <xdr:col>41</xdr:col>
      <xdr:colOff>50800</xdr:colOff>
      <xdr:row>97</xdr:row>
      <xdr:rowOff>145532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48247"/>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100017</xdr:rowOff>
    </xdr:from>
    <xdr:to>
      <xdr:col>41</xdr:col>
      <xdr:colOff>101600</xdr:colOff>
      <xdr:row>98</xdr:row>
      <xdr:rowOff>30167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3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21294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8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102482</xdr:rowOff>
    </xdr:from>
    <xdr:to>
      <xdr:col>36</xdr:col>
      <xdr:colOff>165100</xdr:colOff>
      <xdr:row>98</xdr:row>
      <xdr:rowOff>32632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3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23759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8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82018</xdr:rowOff>
    </xdr:from>
    <xdr:to>
      <xdr:col>55</xdr:col>
      <xdr:colOff>50800</xdr:colOff>
      <xdr:row>98</xdr:row>
      <xdr:rowOff>12168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32460</xdr:rowOff>
    </xdr:from>
    <xdr:to>
      <xdr:col>50</xdr:col>
      <xdr:colOff>165100</xdr:colOff>
      <xdr:row>97</xdr:row>
      <xdr:rowOff>134060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150587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3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95424</xdr:rowOff>
    </xdr:from>
    <xdr:to>
      <xdr:col>46</xdr:col>
      <xdr:colOff>38100</xdr:colOff>
      <xdr:row>98</xdr:row>
      <xdr:rowOff>25574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2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16701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1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94732</xdr:rowOff>
    </xdr:from>
    <xdr:to>
      <xdr:col>41</xdr:col>
      <xdr:colOff>101600</xdr:colOff>
      <xdr:row>98</xdr:row>
      <xdr:rowOff>24882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41409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0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66797</xdr:rowOff>
    </xdr:from>
    <xdr:to>
      <xdr:col>36</xdr:col>
      <xdr:colOff>165100</xdr:colOff>
      <xdr:row>97</xdr:row>
      <xdr:rowOff>168397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13474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17262</xdr:rowOff>
    </xdr:from>
    <xdr:to>
      <xdr:col>85</xdr:col>
      <xdr:colOff>127000</xdr:colOff>
      <xdr:row>38</xdr:row>
      <xdr:rowOff>75349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32362"/>
          <a:ext cx="838200" cy="5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75349</xdr:rowOff>
    </xdr:from>
    <xdr:to>
      <xdr:col>81</xdr:col>
      <xdr:colOff>50800</xdr:colOff>
      <xdr:row>38</xdr:row>
      <xdr:rowOff>80459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90449"/>
          <a:ext cx="889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72454</xdr:rowOff>
    </xdr:from>
    <xdr:to>
      <xdr:col>76</xdr:col>
      <xdr:colOff>114300</xdr:colOff>
      <xdr:row>38</xdr:row>
      <xdr:rowOff>80459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87554"/>
          <a:ext cx="889000" cy="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25597</xdr:rowOff>
    </xdr:from>
    <xdr:to>
      <xdr:col>76</xdr:col>
      <xdr:colOff>165100</xdr:colOff>
      <xdr:row>38</xdr:row>
      <xdr:rowOff>127197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4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143724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72454</xdr:rowOff>
    </xdr:from>
    <xdr:to>
      <xdr:col>71</xdr:col>
      <xdr:colOff>177800</xdr:colOff>
      <xdr:row>38</xdr:row>
      <xdr:rowOff>94894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87554"/>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32679</xdr:rowOff>
    </xdr:from>
    <xdr:to>
      <xdr:col>72</xdr:col>
      <xdr:colOff>38100</xdr:colOff>
      <xdr:row>38</xdr:row>
      <xdr:rowOff>134279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4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125406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39591</xdr:rowOff>
    </xdr:from>
    <xdr:to>
      <xdr:col>67</xdr:col>
      <xdr:colOff>101600</xdr:colOff>
      <xdr:row>38</xdr:row>
      <xdr:rowOff>141191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157718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137912</xdr:rowOff>
    </xdr:from>
    <xdr:to>
      <xdr:col>85</xdr:col>
      <xdr:colOff>177800</xdr:colOff>
      <xdr:row>38</xdr:row>
      <xdr:rowOff>68062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116339</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5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24549</xdr:rowOff>
    </xdr:from>
    <xdr:to>
      <xdr:col>81</xdr:col>
      <xdr:colOff>101600</xdr:colOff>
      <xdr:row>38</xdr:row>
      <xdr:rowOff>126149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117276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3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29659</xdr:rowOff>
    </xdr:from>
    <xdr:to>
      <xdr:col>76</xdr:col>
      <xdr:colOff>165100</xdr:colOff>
      <xdr:row>38</xdr:row>
      <xdr:rowOff>131259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122386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21654</xdr:rowOff>
    </xdr:from>
    <xdr:to>
      <xdr:col>72</xdr:col>
      <xdr:colOff>38100</xdr:colOff>
      <xdr:row>38</xdr:row>
      <xdr:rowOff>123254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139780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44094</xdr:rowOff>
    </xdr:from>
    <xdr:to>
      <xdr:col>67</xdr:col>
      <xdr:colOff>101600</xdr:colOff>
      <xdr:row>38</xdr:row>
      <xdr:rowOff>145694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115722</xdr:rowOff>
    </xdr:from>
    <xdr:to>
      <xdr:col>85</xdr:col>
      <xdr:colOff>127000</xdr:colOff>
      <xdr:row>57</xdr:row>
      <xdr:rowOff>148771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88372"/>
          <a:ext cx="8382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62186</xdr:rowOff>
    </xdr:from>
    <xdr:to>
      <xdr:col>81</xdr:col>
      <xdr:colOff>50800</xdr:colOff>
      <xdr:row>57</xdr:row>
      <xdr:rowOff>148771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34836"/>
          <a:ext cx="889000" cy="8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62186</xdr:rowOff>
    </xdr:from>
    <xdr:to>
      <xdr:col>76</xdr:col>
      <xdr:colOff>114300</xdr:colOff>
      <xdr:row>57</xdr:row>
      <xdr:rowOff>135016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34836"/>
          <a:ext cx="889000" cy="7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68076</xdr:rowOff>
    </xdr:from>
    <xdr:to>
      <xdr:col>76</xdr:col>
      <xdr:colOff>165100</xdr:colOff>
      <xdr:row>57</xdr:row>
      <xdr:rowOff>169676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4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160803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93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100232</xdr:rowOff>
    </xdr:from>
    <xdr:to>
      <xdr:col>71</xdr:col>
      <xdr:colOff>177800</xdr:colOff>
      <xdr:row>57</xdr:row>
      <xdr:rowOff>135016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72882"/>
          <a:ext cx="889000" cy="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98453</xdr:rowOff>
    </xdr:from>
    <xdr:to>
      <xdr:col>72</xdr:col>
      <xdr:colOff>38100</xdr:colOff>
      <xdr:row>58</xdr:row>
      <xdr:rowOff>28603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19730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9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101041</xdr:rowOff>
    </xdr:from>
    <xdr:to>
      <xdr:col>67</xdr:col>
      <xdr:colOff>101600</xdr:colOff>
      <xdr:row>58</xdr:row>
      <xdr:rowOff>31191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7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22318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96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64922</xdr:rowOff>
    </xdr:from>
    <xdr:to>
      <xdr:col>85</xdr:col>
      <xdr:colOff>177800</xdr:colOff>
      <xdr:row>57</xdr:row>
      <xdr:rowOff>166522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151299</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97971</xdr:rowOff>
    </xdr:from>
    <xdr:to>
      <xdr:col>81</xdr:col>
      <xdr:colOff>101600</xdr:colOff>
      <xdr:row>58</xdr:row>
      <xdr:rowOff>28121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19248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11386</xdr:rowOff>
    </xdr:from>
    <xdr:to>
      <xdr:col>76</xdr:col>
      <xdr:colOff>165100</xdr:colOff>
      <xdr:row>57</xdr:row>
      <xdr:rowOff>112986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129513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5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84216</xdr:rowOff>
    </xdr:from>
    <xdr:to>
      <xdr:col>72</xdr:col>
      <xdr:colOff>38100</xdr:colOff>
      <xdr:row>58</xdr:row>
      <xdr:rowOff>14366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30893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63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49432</xdr:rowOff>
    </xdr:from>
    <xdr:to>
      <xdr:col>67</xdr:col>
      <xdr:colOff>101600</xdr:colOff>
      <xdr:row>57</xdr:row>
      <xdr:rowOff>151032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2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167559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59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59958</xdr:rowOff>
    </xdr:from>
    <xdr:to>
      <xdr:col>76</xdr:col>
      <xdr:colOff>165100</xdr:colOff>
      <xdr:row>78</xdr:row>
      <xdr:rowOff>161558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6635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133976</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07076"/>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60026</xdr:rowOff>
    </xdr:from>
    <xdr:to>
      <xdr:col>72</xdr:col>
      <xdr:colOff>38100</xdr:colOff>
      <xdr:row>78</xdr:row>
      <xdr:rowOff>161626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6703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0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64049</xdr:rowOff>
    </xdr:from>
    <xdr:to>
      <xdr:col>67</xdr:col>
      <xdr:colOff>101600</xdr:colOff>
      <xdr:row>78</xdr:row>
      <xdr:rowOff>165649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7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10726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1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83176</xdr:rowOff>
    </xdr:from>
    <xdr:to>
      <xdr:col>67</xdr:col>
      <xdr:colOff>101600</xdr:colOff>
      <xdr:row>79</xdr:row>
      <xdr:rowOff>13326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4453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147434</xdr:rowOff>
    </xdr:from>
    <xdr:to>
      <xdr:col>85</xdr:col>
      <xdr:colOff>127000</xdr:colOff>
      <xdr:row>97</xdr:row>
      <xdr:rowOff>155626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78084"/>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155626</xdr:rowOff>
    </xdr:from>
    <xdr:to>
      <xdr:col>81</xdr:col>
      <xdr:colOff>50800</xdr:colOff>
      <xdr:row>98</xdr:row>
      <xdr:rowOff>3763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86276"/>
          <a:ext cx="889000" cy="1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3763</xdr:rowOff>
    </xdr:from>
    <xdr:to>
      <xdr:col>76</xdr:col>
      <xdr:colOff>114300</xdr:colOff>
      <xdr:row>98</xdr:row>
      <xdr:rowOff>12450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0586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28673</xdr:rowOff>
    </xdr:from>
    <xdr:to>
      <xdr:col>76</xdr:col>
      <xdr:colOff>165100</xdr:colOff>
      <xdr:row>98</xdr:row>
      <xdr:rowOff>130273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83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121400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9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12450</xdr:rowOff>
    </xdr:from>
    <xdr:to>
      <xdr:col>71</xdr:col>
      <xdr:colOff>177800</xdr:colOff>
      <xdr:row>98</xdr:row>
      <xdr:rowOff>22791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1455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22214</xdr:rowOff>
    </xdr:from>
    <xdr:to>
      <xdr:col>72</xdr:col>
      <xdr:colOff>38100</xdr:colOff>
      <xdr:row>98</xdr:row>
      <xdr:rowOff>123814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82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114941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9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21884</xdr:rowOff>
    </xdr:from>
    <xdr:to>
      <xdr:col>67</xdr:col>
      <xdr:colOff>101600</xdr:colOff>
      <xdr:row>98</xdr:row>
      <xdr:rowOff>123484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82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114611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91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96634</xdr:rowOff>
    </xdr:from>
    <xdr:to>
      <xdr:col>85</xdr:col>
      <xdr:colOff>177800</xdr:colOff>
      <xdr:row>98</xdr:row>
      <xdr:rowOff>26784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75061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0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104826</xdr:rowOff>
    </xdr:from>
    <xdr:to>
      <xdr:col>81</xdr:col>
      <xdr:colOff>101600</xdr:colOff>
      <xdr:row>98</xdr:row>
      <xdr:rowOff>34976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26103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2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124413</xdr:rowOff>
    </xdr:from>
    <xdr:to>
      <xdr:col>76</xdr:col>
      <xdr:colOff>165100</xdr:colOff>
      <xdr:row>98</xdr:row>
      <xdr:rowOff>54563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71090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53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133100</xdr:rowOff>
    </xdr:from>
    <xdr:to>
      <xdr:col>72</xdr:col>
      <xdr:colOff>38100</xdr:colOff>
      <xdr:row>98</xdr:row>
      <xdr:rowOff>63250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79777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53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143441</xdr:rowOff>
    </xdr:from>
    <xdr:to>
      <xdr:col>67</xdr:col>
      <xdr:colOff>101600</xdr:colOff>
      <xdr:row>98</xdr:row>
      <xdr:rowOff>73591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90118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54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44345</xdr:rowOff>
    </xdr:from>
    <xdr:to>
      <xdr:col>107</xdr:col>
      <xdr:colOff>101600</xdr:colOff>
      <xdr:row>39</xdr:row>
      <xdr:rowOff>145945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162472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44204</xdr:rowOff>
    </xdr:from>
    <xdr:to>
      <xdr:col>102</xdr:col>
      <xdr:colOff>165100</xdr:colOff>
      <xdr:row>39</xdr:row>
      <xdr:rowOff>145804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162331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41439</xdr:rowOff>
    </xdr:from>
    <xdr:to>
      <xdr:col>98</xdr:col>
      <xdr:colOff>38100</xdr:colOff>
      <xdr:row>39</xdr:row>
      <xdr:rowOff>143039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159566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503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266,248</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人件費における退職手当負担金の減少や前年度における特別定額給付金の皆減などにより前年度と比較し</a:t>
          </a:r>
          <a:r>
            <a:rPr kumimoji="1" lang="en-US" altLang="ja-JP" sz="1100">
              <a:latin typeface="ＭＳ Ｐゴシック" panose="020B0600070205080204" pitchFamily="50" charset="-128"/>
              <a:ea typeface="ＭＳ Ｐゴシック" panose="020B0600070205080204" pitchFamily="50" charset="-128"/>
            </a:rPr>
            <a:t>71,878</a:t>
          </a:r>
          <a:r>
            <a:rPr kumimoji="1" lang="ja-JP" altLang="en-US" sz="1100">
              <a:latin typeface="ＭＳ Ｐゴシック" panose="020B0600070205080204" pitchFamily="50" charset="-128"/>
              <a:ea typeface="ＭＳ Ｐゴシック" panose="020B0600070205080204" pitchFamily="50" charset="-128"/>
            </a:rPr>
            <a:t>円減少した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民生費は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216,575</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扶助費における障害者自立支援や老人保護費が増加したほか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子育て世帯臨時特別給付金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住民税非課税世帯臨時特別給付金などにより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38,345</a:t>
          </a:r>
          <a:r>
            <a:rPr kumimoji="1" lang="ja-JP" altLang="en-US" sz="1100">
              <a:latin typeface="ＭＳ Ｐゴシック" panose="020B0600070205080204" pitchFamily="50" charset="-128"/>
              <a:ea typeface="ＭＳ Ｐゴシック" panose="020B0600070205080204" pitchFamily="50" charset="-128"/>
            </a:rPr>
            <a:t>円増加した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衛生費は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99,210</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物件費における新型コロナウイルスワクチン接種関連経費が増加したことや</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鹿角広域行政組合衛生費負担金が増加したことにより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17,664</a:t>
          </a:r>
          <a:r>
            <a:rPr kumimoji="1" lang="ja-JP" altLang="en-US" sz="1100">
              <a:latin typeface="ＭＳ Ｐゴシック" panose="020B0600070205080204" pitchFamily="50" charset="-128"/>
              <a:ea typeface="ＭＳ Ｐゴシック" panose="020B0600070205080204" pitchFamily="50" charset="-128"/>
            </a:rPr>
            <a:t>円増加した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農林水産業費は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47,503</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普通建設事業費における畑作振興センター増築及び機械設備整備が増加したことにより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18,767</a:t>
          </a:r>
          <a:r>
            <a:rPr kumimoji="1" lang="ja-JP" altLang="en-US" sz="1100">
              <a:latin typeface="ＭＳ Ｐゴシック" panose="020B0600070205080204" pitchFamily="50" charset="-128"/>
              <a:ea typeface="ＭＳ Ｐゴシック" panose="020B0600070205080204" pitchFamily="50" charset="-128"/>
            </a:rPr>
            <a:t>円増加した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土木費は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112,042</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物件費における都市計画マスタープラン策定経費等の増加があったものの</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普通建設事業費における十和田湖和井内エリア整備事業の事業費が減少したことにより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86,715</a:t>
          </a:r>
          <a:r>
            <a:rPr kumimoji="1" lang="ja-JP" altLang="en-US" sz="1100">
              <a:latin typeface="ＭＳ Ｐゴシック" panose="020B0600070205080204" pitchFamily="50" charset="-128"/>
              <a:ea typeface="ＭＳ Ｐゴシック" panose="020B0600070205080204" pitchFamily="50" charset="-128"/>
            </a:rPr>
            <a:t>円減少した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消防費は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52,136</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物件費における防災ハザードマップ作成経費の増加や</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補助費等における鹿角広域行政組合消防費負担金の増加</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普通建設事業費における防災行政無線デジタル化工事が皆増したことにより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15,246</a:t>
          </a:r>
          <a:r>
            <a:rPr kumimoji="1" lang="ja-JP" altLang="en-US" sz="1100">
              <a:latin typeface="ＭＳ Ｐゴシック" panose="020B0600070205080204" pitchFamily="50" charset="-128"/>
              <a:ea typeface="ＭＳ Ｐゴシック" panose="020B0600070205080204" pitchFamily="50" charset="-128"/>
            </a:rPr>
            <a:t>円増加した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教育費は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85,489</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普通建設事業費における小学校空調設備整備工事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陸上競技場トラック改修工事の皆増などにより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14,457</a:t>
          </a:r>
          <a:r>
            <a:rPr kumimoji="1" lang="ja-JP" altLang="en-US" sz="1100">
              <a:latin typeface="ＭＳ Ｐゴシック" panose="020B0600070205080204" pitchFamily="50" charset="-128"/>
              <a:ea typeface="ＭＳ Ｐゴシック" panose="020B0600070205080204" pitchFamily="50" charset="-128"/>
            </a:rPr>
            <a:t>円の増加となった</a:t>
          </a:r>
          <a:r>
            <a:rPr kumimoji="1" lang="en-US" altLang="ja-JP" sz="1100">
              <a:latin typeface="ＭＳ Ｐゴシック" panose="020B0600070205080204" pitchFamily="50" charset="-128"/>
              <a:ea typeface="ＭＳ Ｐゴシック" panose="020B0600070205080204" pitchFamily="50" charset="-128"/>
            </a:rPr>
            <a:t>｡</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○財政調整基金残高及び実質単年度収支</a:t>
          </a:r>
        </a:p>
        <a:p>
          <a:r>
            <a:rPr kumimoji="1" lang="ja-JP" altLang="en-US" sz="1000">
              <a:latin typeface="ＭＳ ゴシック" pitchFamily="49" charset="-128"/>
              <a:ea typeface="ＭＳ ゴシック" pitchFamily="49" charset="-128"/>
            </a:rPr>
            <a:t>　令和３年度末の財政調整基金残高は</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積立額及び取崩額が同額であったことから</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同規模を維持した</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しかしながら</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標準財政規模において</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町税</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法人税割</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の増収等により</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対前年度比で約</a:t>
          </a:r>
          <a:r>
            <a:rPr kumimoji="1" lang="en-US" altLang="ja-JP" sz="1000">
              <a:latin typeface="ＭＳ ゴシック" pitchFamily="49" charset="-128"/>
              <a:ea typeface="ＭＳ ゴシック" pitchFamily="49" charset="-128"/>
            </a:rPr>
            <a:t>276</a:t>
          </a:r>
          <a:r>
            <a:rPr kumimoji="1" lang="ja-JP" altLang="en-US" sz="1000">
              <a:latin typeface="ＭＳ ゴシック" pitchFamily="49" charset="-128"/>
              <a:ea typeface="ＭＳ ゴシック" pitchFamily="49" charset="-128"/>
            </a:rPr>
            <a:t>百万円･</a:t>
          </a:r>
          <a:r>
            <a:rPr kumimoji="1" lang="en-US" altLang="ja-JP" sz="1000">
              <a:latin typeface="ＭＳ ゴシック" pitchFamily="49" charset="-128"/>
              <a:ea typeface="ＭＳ ゴシック" pitchFamily="49" charset="-128"/>
            </a:rPr>
            <a:t>10.1</a:t>
          </a:r>
          <a:r>
            <a:rPr kumimoji="1" lang="ja-JP" altLang="en-US" sz="1000">
              <a:latin typeface="ＭＳ ゴシック" pitchFamily="49" charset="-128"/>
              <a:ea typeface="ＭＳ ゴシック" pitchFamily="49" charset="-128"/>
            </a:rPr>
            <a:t>％増加したことから</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標準財政規模比における財政調整基金残高は前年度から</a:t>
          </a:r>
          <a:r>
            <a:rPr kumimoji="1" lang="en-US" altLang="ja-JP" sz="1000">
              <a:latin typeface="ＭＳ ゴシック" pitchFamily="49" charset="-128"/>
              <a:ea typeface="ＭＳ ゴシック" pitchFamily="49" charset="-128"/>
            </a:rPr>
            <a:t>3.45</a:t>
          </a:r>
          <a:r>
            <a:rPr kumimoji="1" lang="ja-JP" altLang="en-US" sz="1000">
              <a:latin typeface="ＭＳ ゴシック" pitchFamily="49" charset="-128"/>
              <a:ea typeface="ＭＳ ゴシック" pitchFamily="49" charset="-128"/>
            </a:rPr>
            <a:t>ポイント減少した</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実質単年度収支においては</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約</a:t>
          </a:r>
          <a:r>
            <a:rPr kumimoji="1" lang="en-US" altLang="ja-JP" sz="1000">
              <a:latin typeface="ＭＳ ゴシック" pitchFamily="49" charset="-128"/>
              <a:ea typeface="ＭＳ ゴシック" pitchFamily="49" charset="-128"/>
            </a:rPr>
            <a:t>32</a:t>
          </a:r>
          <a:r>
            <a:rPr kumimoji="1" lang="ja-JP" altLang="en-US" sz="1000">
              <a:latin typeface="ＭＳ ゴシック" pitchFamily="49" charset="-128"/>
              <a:ea typeface="ＭＳ ゴシック" pitchFamily="49" charset="-128"/>
            </a:rPr>
            <a:t>百万円の黒字となった</a:t>
          </a:r>
          <a:r>
            <a:rPr kumimoji="1" lang="en-US" altLang="ja-JP" sz="1000">
              <a:latin typeface="ＭＳ ゴシック" pitchFamily="49" charset="-128"/>
              <a:ea typeface="ＭＳ ゴシック" pitchFamily="49" charset="-128"/>
            </a:rPr>
            <a:t>｡</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実質収支額</a:t>
          </a:r>
        </a:p>
        <a:p>
          <a:r>
            <a:rPr kumimoji="1" lang="ja-JP" altLang="en-US" sz="1000">
              <a:latin typeface="ＭＳ ゴシック" pitchFamily="49" charset="-128"/>
              <a:ea typeface="ＭＳ ゴシック" pitchFamily="49" charset="-128"/>
            </a:rPr>
            <a:t>　令和３年度の実質収支額は約</a:t>
          </a:r>
          <a:r>
            <a:rPr kumimoji="1" lang="en-US" altLang="ja-JP" sz="1000">
              <a:latin typeface="ＭＳ ゴシック" pitchFamily="49" charset="-128"/>
              <a:ea typeface="ＭＳ ゴシック" pitchFamily="49" charset="-128"/>
            </a:rPr>
            <a:t>108</a:t>
          </a:r>
          <a:r>
            <a:rPr kumimoji="1" lang="ja-JP" altLang="en-US" sz="1000">
              <a:latin typeface="ＭＳ ゴシック" pitchFamily="49" charset="-128"/>
              <a:ea typeface="ＭＳ ゴシック" pitchFamily="49" charset="-128"/>
            </a:rPr>
            <a:t>百万円で</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過去</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年間においても同規模で推移している</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標準財政規模における比率は過去の実績により</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6</a:t>
          </a:r>
          <a:r>
            <a:rPr kumimoji="1" lang="ja-JP" altLang="en-US" sz="1000">
              <a:latin typeface="ＭＳ ゴシック" pitchFamily="49" charset="-128"/>
              <a:ea typeface="ＭＳ ゴシック" pitchFamily="49" charset="-128"/>
            </a:rPr>
            <a:t>％の範囲での財政運営が望ましいと考えている</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自主財源確保のため</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引き続き地方税の収納対策強化と使用料等の定期的な見直し</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維持管理経費の削減を図っていく</a:t>
          </a:r>
          <a:r>
            <a:rPr kumimoji="1" lang="en-US" altLang="ja-JP" sz="1000">
              <a:latin typeface="ＭＳ ゴシック" pitchFamily="49" charset="-128"/>
              <a:ea typeface="ＭＳ ゴシック" pitchFamily="49" charset="-128"/>
            </a:rPr>
            <a:t>｡</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○現状</a:t>
          </a:r>
        </a:p>
        <a:p>
          <a:r>
            <a:rPr kumimoji="1" lang="ja-JP" altLang="en-US" sz="1100">
              <a:latin typeface="ＭＳ ゴシック" pitchFamily="49" charset="-128"/>
              <a:ea typeface="ＭＳ ゴシック" pitchFamily="49" charset="-128"/>
            </a:rPr>
            <a:t>　小坂町水道事業会計については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高料金対策に要する経費分として</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百万円を一般会計から繰り入れ黒字としている</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人口減少による給水収益の減少や砂子沢ダム浄水場建設による減価償却費などにより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一般会計からの繰り入れがないと高水準の料金設定をせざるを得ない状況であり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定期的な料金体制の見直しと</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費用削減を実施し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安定的な経営を図っていく</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一般会計については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法人税割を要因とした町税の増収により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財政調整基金等の積立額を確保したうえで例年水準の黒字額を維持している</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小坂町国民健康保険特別会計については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年度からの国民健康保険広域化により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保険給付費が平準化され</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剰余金発生による基金への積み立てが維持できる状態が続いており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安定的な運営が図られている。</a:t>
          </a:r>
        </a:p>
        <a:p>
          <a:r>
            <a:rPr kumimoji="1" lang="ja-JP" altLang="en-US" sz="1100">
              <a:latin typeface="ＭＳ ゴシック" pitchFamily="49" charset="-128"/>
              <a:ea typeface="ＭＳ ゴシック" pitchFamily="49" charset="-128"/>
            </a:rPr>
            <a:t>　小坂町介護保険特別会計</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保険事業勘定</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については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保険料改定を平成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年から実施せずに運営を行ってきたが黒字額が減少してきている</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今後は高齢者人口の推移と給付見込みにより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適切に保険料の算定を行い</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安定期な運営維持に努めていく</a:t>
          </a:r>
          <a:r>
            <a:rPr kumimoji="1" lang="en-US" altLang="ja-JP" sz="1100">
              <a:latin typeface="ＭＳ ゴシック" pitchFamily="49" charset="-128"/>
              <a:ea typeface="ＭＳ ゴシック" pitchFamily="49" charset="-128"/>
            </a:rPr>
            <a:t>｡</a:t>
          </a:r>
        </a:p>
        <a:p>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各会計において</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引き続き必要な事業を峻別し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経費の削減を図り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適正な財政運営･企業運営を行っていく</a:t>
          </a:r>
          <a:r>
            <a:rPr kumimoji="1" lang="en-US" altLang="ja-JP" sz="1100">
              <a:latin typeface="ＭＳ ゴシック" pitchFamily="49" charset="-128"/>
              <a:ea typeface="ＭＳ ゴシック" pitchFamily="49" charset="-128"/>
            </a:rPr>
            <a:t>｡</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53031_&#23567;&#22338;&#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122.1</v>
          </cell>
          <cell r="BX51">
            <v>114.6</v>
          </cell>
          <cell r="CF51">
            <v>103.7</v>
          </cell>
          <cell r="CN51">
            <v>82</v>
          </cell>
          <cell r="CV51">
            <v>60.1</v>
          </cell>
        </row>
        <row r="53">
          <cell r="BP53">
            <v>57.1</v>
          </cell>
          <cell r="BX53">
            <v>58.4</v>
          </cell>
          <cell r="CF53">
            <v>59.6</v>
          </cell>
          <cell r="CN53">
            <v>60.2</v>
          </cell>
          <cell r="CV53">
            <v>62.5</v>
          </cell>
        </row>
        <row r="55">
          <cell r="AN55" t="str">
            <v>類似団体内平均値</v>
          </cell>
          <cell r="BP55">
            <v>23.4</v>
          </cell>
          <cell r="BX55">
            <v>7.6</v>
          </cell>
          <cell r="CF55">
            <v>3</v>
          </cell>
          <cell r="CN55">
            <v>0</v>
          </cell>
          <cell r="CV55">
            <v>0</v>
          </cell>
        </row>
        <row r="57">
          <cell r="BP57">
            <v>59.2</v>
          </cell>
          <cell r="BX57">
            <v>63.4</v>
          </cell>
          <cell r="CF57">
            <v>63.3</v>
          </cell>
          <cell r="CN57">
            <v>61.5</v>
          </cell>
          <cell r="CV57">
            <v>61</v>
          </cell>
        </row>
        <row r="72">
          <cell r="BP72" t="str">
            <v>H29</v>
          </cell>
          <cell r="BX72" t="str">
            <v>H30</v>
          </cell>
          <cell r="CF72" t="str">
            <v>R01</v>
          </cell>
          <cell r="CN72" t="str">
            <v>R02</v>
          </cell>
          <cell r="CV72" t="str">
            <v>R03</v>
          </cell>
        </row>
        <row r="73">
          <cell r="AN73" t="str">
            <v>当該団体値</v>
          </cell>
          <cell r="BP73">
            <v>122.1</v>
          </cell>
          <cell r="BX73">
            <v>114.6</v>
          </cell>
          <cell r="CF73">
            <v>103.7</v>
          </cell>
          <cell r="CN73">
            <v>82</v>
          </cell>
          <cell r="CV73">
            <v>60.1</v>
          </cell>
        </row>
        <row r="75">
          <cell r="BP75">
            <v>14</v>
          </cell>
          <cell r="BX75">
            <v>14.8</v>
          </cell>
          <cell r="CF75">
            <v>15.7</v>
          </cell>
          <cell r="CN75">
            <v>16</v>
          </cell>
          <cell r="CV75">
            <v>15.3</v>
          </cell>
        </row>
        <row r="77">
          <cell r="AN77" t="str">
            <v>類似団体内平均値</v>
          </cell>
          <cell r="BP77">
            <v>23.4</v>
          </cell>
          <cell r="BX77">
            <v>7.6</v>
          </cell>
          <cell r="CF77">
            <v>3</v>
          </cell>
          <cell r="CN77">
            <v>0</v>
          </cell>
          <cell r="CV77">
            <v>0</v>
          </cell>
        </row>
        <row r="79">
          <cell r="BP79">
            <v>8.5</v>
          </cell>
          <cell r="BX79">
            <v>8.6</v>
          </cell>
          <cell r="CF79">
            <v>8.8000000000000007</v>
          </cell>
          <cell r="CN79">
            <v>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4"/>
      <c r="DK1" s="174"/>
      <c r="DL1" s="174"/>
      <c r="DM1" s="174"/>
      <c r="DN1" s="174"/>
      <c r="DO1" s="174"/>
    </row>
    <row r="2" spans="1:119" ht="24.75" thickBot="1" x14ac:dyDescent="0.2">
      <c r="B2" s="175" t="s">
        <v>80</v>
      </c>
      <c r="C2" s="175"/>
      <c r="D2" s="176"/>
    </row>
    <row r="3" spans="1:119" ht="18.75" customHeight="1" thickBot="1" x14ac:dyDescent="0.2">
      <c r="A3" s="174"/>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4"/>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5377033</v>
      </c>
      <c r="BO4" s="410"/>
      <c r="BP4" s="410"/>
      <c r="BQ4" s="410"/>
      <c r="BR4" s="410"/>
      <c r="BS4" s="410"/>
      <c r="BT4" s="410"/>
      <c r="BU4" s="411"/>
      <c r="BV4" s="409">
        <v>5734123</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3.6</v>
      </c>
      <c r="CU4" s="416"/>
      <c r="CV4" s="416"/>
      <c r="CW4" s="416"/>
      <c r="CX4" s="416"/>
      <c r="CY4" s="416"/>
      <c r="CZ4" s="416"/>
      <c r="DA4" s="417"/>
      <c r="DB4" s="415">
        <v>4</v>
      </c>
      <c r="DC4" s="416"/>
      <c r="DD4" s="416"/>
      <c r="DE4" s="416"/>
      <c r="DF4" s="416"/>
      <c r="DG4" s="416"/>
      <c r="DH4" s="416"/>
      <c r="DI4" s="417"/>
    </row>
    <row r="5" spans="1:119" ht="18.75" customHeight="1" x14ac:dyDescent="0.15">
      <c r="A5" s="174"/>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5244339</v>
      </c>
      <c r="BO5" s="447"/>
      <c r="BP5" s="447"/>
      <c r="BQ5" s="447"/>
      <c r="BR5" s="447"/>
      <c r="BS5" s="447"/>
      <c r="BT5" s="447"/>
      <c r="BU5" s="448"/>
      <c r="BV5" s="446">
        <v>5587132</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88</v>
      </c>
      <c r="CU5" s="444"/>
      <c r="CV5" s="444"/>
      <c r="CW5" s="444"/>
      <c r="CX5" s="444"/>
      <c r="CY5" s="444"/>
      <c r="CZ5" s="444"/>
      <c r="DA5" s="445"/>
      <c r="DB5" s="443">
        <v>89.3</v>
      </c>
      <c r="DC5" s="444"/>
      <c r="DD5" s="444"/>
      <c r="DE5" s="444"/>
      <c r="DF5" s="444"/>
      <c r="DG5" s="444"/>
      <c r="DH5" s="444"/>
      <c r="DI5" s="445"/>
    </row>
    <row r="6" spans="1:119" ht="18.75" customHeight="1" x14ac:dyDescent="0.15">
      <c r="A6" s="174"/>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132694</v>
      </c>
      <c r="BO6" s="447"/>
      <c r="BP6" s="447"/>
      <c r="BQ6" s="447"/>
      <c r="BR6" s="447"/>
      <c r="BS6" s="447"/>
      <c r="BT6" s="447"/>
      <c r="BU6" s="448"/>
      <c r="BV6" s="446">
        <v>146991</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90.3</v>
      </c>
      <c r="CU6" s="484"/>
      <c r="CV6" s="484"/>
      <c r="CW6" s="484"/>
      <c r="CX6" s="484"/>
      <c r="CY6" s="484"/>
      <c r="CZ6" s="484"/>
      <c r="DA6" s="485"/>
      <c r="DB6" s="483">
        <v>92.2</v>
      </c>
      <c r="DC6" s="484"/>
      <c r="DD6" s="484"/>
      <c r="DE6" s="484"/>
      <c r="DF6" s="484"/>
      <c r="DG6" s="484"/>
      <c r="DH6" s="484"/>
      <c r="DI6" s="485"/>
    </row>
    <row r="7" spans="1:119" ht="18.75" customHeight="1" x14ac:dyDescent="0.15">
      <c r="A7" s="174"/>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104</v>
      </c>
      <c r="AV7" s="479"/>
      <c r="AW7" s="479"/>
      <c r="AX7" s="479"/>
      <c r="AY7" s="480" t="s">
        <v>105</v>
      </c>
      <c r="AZ7" s="481"/>
      <c r="BA7" s="481"/>
      <c r="BB7" s="481"/>
      <c r="BC7" s="481"/>
      <c r="BD7" s="481"/>
      <c r="BE7" s="481"/>
      <c r="BF7" s="481"/>
      <c r="BG7" s="481"/>
      <c r="BH7" s="481"/>
      <c r="BI7" s="481"/>
      <c r="BJ7" s="481"/>
      <c r="BK7" s="481"/>
      <c r="BL7" s="481"/>
      <c r="BM7" s="482"/>
      <c r="BN7" s="446">
        <v>24725</v>
      </c>
      <c r="BO7" s="447"/>
      <c r="BP7" s="447"/>
      <c r="BQ7" s="447"/>
      <c r="BR7" s="447"/>
      <c r="BS7" s="447"/>
      <c r="BT7" s="447"/>
      <c r="BU7" s="448"/>
      <c r="BV7" s="446">
        <v>38060</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2996484</v>
      </c>
      <c r="CU7" s="447"/>
      <c r="CV7" s="447"/>
      <c r="CW7" s="447"/>
      <c r="CX7" s="447"/>
      <c r="CY7" s="447"/>
      <c r="CZ7" s="447"/>
      <c r="DA7" s="448"/>
      <c r="DB7" s="446">
        <v>2720067</v>
      </c>
      <c r="DC7" s="447"/>
      <c r="DD7" s="447"/>
      <c r="DE7" s="447"/>
      <c r="DF7" s="447"/>
      <c r="DG7" s="447"/>
      <c r="DH7" s="447"/>
      <c r="DI7" s="448"/>
    </row>
    <row r="8" spans="1:119" ht="18.75" customHeight="1" thickBot="1" x14ac:dyDescent="0.2">
      <c r="A8" s="174"/>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93</v>
      </c>
      <c r="AV8" s="479"/>
      <c r="AW8" s="479"/>
      <c r="AX8" s="479"/>
      <c r="AY8" s="480" t="s">
        <v>108</v>
      </c>
      <c r="AZ8" s="481"/>
      <c r="BA8" s="481"/>
      <c r="BB8" s="481"/>
      <c r="BC8" s="481"/>
      <c r="BD8" s="481"/>
      <c r="BE8" s="481"/>
      <c r="BF8" s="481"/>
      <c r="BG8" s="481"/>
      <c r="BH8" s="481"/>
      <c r="BI8" s="481"/>
      <c r="BJ8" s="481"/>
      <c r="BK8" s="481"/>
      <c r="BL8" s="481"/>
      <c r="BM8" s="482"/>
      <c r="BN8" s="446">
        <v>107969</v>
      </c>
      <c r="BO8" s="447"/>
      <c r="BP8" s="447"/>
      <c r="BQ8" s="447"/>
      <c r="BR8" s="447"/>
      <c r="BS8" s="447"/>
      <c r="BT8" s="447"/>
      <c r="BU8" s="448"/>
      <c r="BV8" s="446">
        <v>108931</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0.28000000000000003</v>
      </c>
      <c r="CU8" s="487"/>
      <c r="CV8" s="487"/>
      <c r="CW8" s="487"/>
      <c r="CX8" s="487"/>
      <c r="CY8" s="487"/>
      <c r="CZ8" s="487"/>
      <c r="DA8" s="488"/>
      <c r="DB8" s="486">
        <v>0.28999999999999998</v>
      </c>
      <c r="DC8" s="487"/>
      <c r="DD8" s="487"/>
      <c r="DE8" s="487"/>
      <c r="DF8" s="487"/>
      <c r="DG8" s="487"/>
      <c r="DH8" s="487"/>
      <c r="DI8" s="488"/>
    </row>
    <row r="9" spans="1:119" ht="18.75" customHeight="1" thickBot="1" x14ac:dyDescent="0.2">
      <c r="A9" s="174"/>
      <c r="B9" s="440" t="s">
        <v>110</v>
      </c>
      <c r="C9" s="441"/>
      <c r="D9" s="441"/>
      <c r="E9" s="441"/>
      <c r="F9" s="441"/>
      <c r="G9" s="441"/>
      <c r="H9" s="441"/>
      <c r="I9" s="441"/>
      <c r="J9" s="441"/>
      <c r="K9" s="489"/>
      <c r="L9" s="490" t="s">
        <v>111</v>
      </c>
      <c r="M9" s="491"/>
      <c r="N9" s="491"/>
      <c r="O9" s="491"/>
      <c r="P9" s="491"/>
      <c r="Q9" s="492"/>
      <c r="R9" s="493">
        <v>4780</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114</v>
      </c>
      <c r="AV9" s="479"/>
      <c r="AW9" s="479"/>
      <c r="AX9" s="479"/>
      <c r="AY9" s="480" t="s">
        <v>115</v>
      </c>
      <c r="AZ9" s="481"/>
      <c r="BA9" s="481"/>
      <c r="BB9" s="481"/>
      <c r="BC9" s="481"/>
      <c r="BD9" s="481"/>
      <c r="BE9" s="481"/>
      <c r="BF9" s="481"/>
      <c r="BG9" s="481"/>
      <c r="BH9" s="481"/>
      <c r="BI9" s="481"/>
      <c r="BJ9" s="481"/>
      <c r="BK9" s="481"/>
      <c r="BL9" s="481"/>
      <c r="BM9" s="482"/>
      <c r="BN9" s="446">
        <v>-962</v>
      </c>
      <c r="BO9" s="447"/>
      <c r="BP9" s="447"/>
      <c r="BQ9" s="447"/>
      <c r="BR9" s="447"/>
      <c r="BS9" s="447"/>
      <c r="BT9" s="447"/>
      <c r="BU9" s="448"/>
      <c r="BV9" s="446">
        <v>1493</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14</v>
      </c>
      <c r="CU9" s="444"/>
      <c r="CV9" s="444"/>
      <c r="CW9" s="444"/>
      <c r="CX9" s="444"/>
      <c r="CY9" s="444"/>
      <c r="CZ9" s="444"/>
      <c r="DA9" s="445"/>
      <c r="DB9" s="443">
        <v>14.4</v>
      </c>
      <c r="DC9" s="444"/>
      <c r="DD9" s="444"/>
      <c r="DE9" s="444"/>
      <c r="DF9" s="444"/>
      <c r="DG9" s="444"/>
      <c r="DH9" s="444"/>
      <c r="DI9" s="445"/>
    </row>
    <row r="10" spans="1:119" ht="18.75" customHeight="1" thickBot="1" x14ac:dyDescent="0.2">
      <c r="A10" s="174"/>
      <c r="B10" s="440"/>
      <c r="C10" s="441"/>
      <c r="D10" s="441"/>
      <c r="E10" s="441"/>
      <c r="F10" s="441"/>
      <c r="G10" s="441"/>
      <c r="H10" s="441"/>
      <c r="I10" s="441"/>
      <c r="J10" s="441"/>
      <c r="K10" s="489"/>
      <c r="L10" s="496" t="s">
        <v>117</v>
      </c>
      <c r="M10" s="476"/>
      <c r="N10" s="476"/>
      <c r="O10" s="476"/>
      <c r="P10" s="476"/>
      <c r="Q10" s="477"/>
      <c r="R10" s="497">
        <v>5339</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344280</v>
      </c>
      <c r="BO10" s="447"/>
      <c r="BP10" s="447"/>
      <c r="BQ10" s="447"/>
      <c r="BR10" s="447"/>
      <c r="BS10" s="447"/>
      <c r="BT10" s="447"/>
      <c r="BU10" s="448"/>
      <c r="BV10" s="446">
        <v>286568</v>
      </c>
      <c r="BW10" s="447"/>
      <c r="BX10" s="447"/>
      <c r="BY10" s="447"/>
      <c r="BZ10" s="447"/>
      <c r="CA10" s="447"/>
      <c r="CB10" s="447"/>
      <c r="CC10" s="448"/>
      <c r="CD10" s="177" t="s">
        <v>121</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119</v>
      </c>
      <c r="AV11" s="479"/>
      <c r="AW11" s="479"/>
      <c r="AX11" s="479"/>
      <c r="AY11" s="480" t="s">
        <v>125</v>
      </c>
      <c r="AZ11" s="481"/>
      <c r="BA11" s="481"/>
      <c r="BB11" s="481"/>
      <c r="BC11" s="481"/>
      <c r="BD11" s="481"/>
      <c r="BE11" s="481"/>
      <c r="BF11" s="481"/>
      <c r="BG11" s="481"/>
      <c r="BH11" s="481"/>
      <c r="BI11" s="481"/>
      <c r="BJ11" s="481"/>
      <c r="BK11" s="481"/>
      <c r="BL11" s="481"/>
      <c r="BM11" s="482"/>
      <c r="BN11" s="446">
        <v>33238</v>
      </c>
      <c r="BO11" s="447"/>
      <c r="BP11" s="447"/>
      <c r="BQ11" s="447"/>
      <c r="BR11" s="447"/>
      <c r="BS11" s="447"/>
      <c r="BT11" s="447"/>
      <c r="BU11" s="448"/>
      <c r="BV11" s="446">
        <v>22908</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4"/>
      <c r="B12" s="506" t="s">
        <v>129</v>
      </c>
      <c r="C12" s="507"/>
      <c r="D12" s="507"/>
      <c r="E12" s="507"/>
      <c r="F12" s="507"/>
      <c r="G12" s="507"/>
      <c r="H12" s="507"/>
      <c r="I12" s="507"/>
      <c r="J12" s="507"/>
      <c r="K12" s="508"/>
      <c r="L12" s="515" t="s">
        <v>130</v>
      </c>
      <c r="M12" s="516"/>
      <c r="N12" s="516"/>
      <c r="O12" s="516"/>
      <c r="P12" s="516"/>
      <c r="Q12" s="517"/>
      <c r="R12" s="518">
        <v>4794</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344280</v>
      </c>
      <c r="BO12" s="447"/>
      <c r="BP12" s="447"/>
      <c r="BQ12" s="447"/>
      <c r="BR12" s="447"/>
      <c r="BS12" s="447"/>
      <c r="BT12" s="447"/>
      <c r="BU12" s="448"/>
      <c r="BV12" s="446">
        <v>313793</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137</v>
      </c>
      <c r="DC12" s="487"/>
      <c r="DD12" s="487"/>
      <c r="DE12" s="487"/>
      <c r="DF12" s="487"/>
      <c r="DG12" s="487"/>
      <c r="DH12" s="487"/>
      <c r="DI12" s="488"/>
    </row>
    <row r="13" spans="1:119" ht="18.75" customHeight="1" x14ac:dyDescent="0.15">
      <c r="A13" s="174"/>
      <c r="B13" s="509"/>
      <c r="C13" s="510"/>
      <c r="D13" s="510"/>
      <c r="E13" s="510"/>
      <c r="F13" s="510"/>
      <c r="G13" s="510"/>
      <c r="H13" s="510"/>
      <c r="I13" s="510"/>
      <c r="J13" s="510"/>
      <c r="K13" s="511"/>
      <c r="L13" s="183"/>
      <c r="M13" s="537" t="s">
        <v>138</v>
      </c>
      <c r="N13" s="538"/>
      <c r="O13" s="538"/>
      <c r="P13" s="538"/>
      <c r="Q13" s="539"/>
      <c r="R13" s="530">
        <v>4756</v>
      </c>
      <c r="S13" s="531"/>
      <c r="T13" s="531"/>
      <c r="U13" s="531"/>
      <c r="V13" s="532"/>
      <c r="W13" s="462" t="s">
        <v>139</v>
      </c>
      <c r="X13" s="463"/>
      <c r="Y13" s="463"/>
      <c r="Z13" s="463"/>
      <c r="AA13" s="463"/>
      <c r="AB13" s="453"/>
      <c r="AC13" s="497">
        <v>167</v>
      </c>
      <c r="AD13" s="498"/>
      <c r="AE13" s="498"/>
      <c r="AF13" s="498"/>
      <c r="AG13" s="540"/>
      <c r="AH13" s="497">
        <v>200</v>
      </c>
      <c r="AI13" s="498"/>
      <c r="AJ13" s="498"/>
      <c r="AK13" s="498"/>
      <c r="AL13" s="499"/>
      <c r="AM13" s="475" t="s">
        <v>140</v>
      </c>
      <c r="AN13" s="476"/>
      <c r="AO13" s="476"/>
      <c r="AP13" s="476"/>
      <c r="AQ13" s="476"/>
      <c r="AR13" s="476"/>
      <c r="AS13" s="476"/>
      <c r="AT13" s="477"/>
      <c r="AU13" s="478" t="s">
        <v>119</v>
      </c>
      <c r="AV13" s="479"/>
      <c r="AW13" s="479"/>
      <c r="AX13" s="479"/>
      <c r="AY13" s="480" t="s">
        <v>141</v>
      </c>
      <c r="AZ13" s="481"/>
      <c r="BA13" s="481"/>
      <c r="BB13" s="481"/>
      <c r="BC13" s="481"/>
      <c r="BD13" s="481"/>
      <c r="BE13" s="481"/>
      <c r="BF13" s="481"/>
      <c r="BG13" s="481"/>
      <c r="BH13" s="481"/>
      <c r="BI13" s="481"/>
      <c r="BJ13" s="481"/>
      <c r="BK13" s="481"/>
      <c r="BL13" s="481"/>
      <c r="BM13" s="482"/>
      <c r="BN13" s="446">
        <v>32276</v>
      </c>
      <c r="BO13" s="447"/>
      <c r="BP13" s="447"/>
      <c r="BQ13" s="447"/>
      <c r="BR13" s="447"/>
      <c r="BS13" s="447"/>
      <c r="BT13" s="447"/>
      <c r="BU13" s="448"/>
      <c r="BV13" s="446">
        <v>-2824</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15.3</v>
      </c>
      <c r="CU13" s="444"/>
      <c r="CV13" s="444"/>
      <c r="CW13" s="444"/>
      <c r="CX13" s="444"/>
      <c r="CY13" s="444"/>
      <c r="CZ13" s="444"/>
      <c r="DA13" s="445"/>
      <c r="DB13" s="443">
        <v>16</v>
      </c>
      <c r="DC13" s="444"/>
      <c r="DD13" s="444"/>
      <c r="DE13" s="444"/>
      <c r="DF13" s="444"/>
      <c r="DG13" s="444"/>
      <c r="DH13" s="444"/>
      <c r="DI13" s="445"/>
    </row>
    <row r="14" spans="1:119" ht="18.75" customHeight="1" thickBot="1" x14ac:dyDescent="0.2">
      <c r="A14" s="174"/>
      <c r="B14" s="509"/>
      <c r="C14" s="510"/>
      <c r="D14" s="510"/>
      <c r="E14" s="510"/>
      <c r="F14" s="510"/>
      <c r="G14" s="510"/>
      <c r="H14" s="510"/>
      <c r="I14" s="510"/>
      <c r="J14" s="510"/>
      <c r="K14" s="511"/>
      <c r="L14" s="527" t="s">
        <v>143</v>
      </c>
      <c r="M14" s="528"/>
      <c r="N14" s="528"/>
      <c r="O14" s="528"/>
      <c r="P14" s="528"/>
      <c r="Q14" s="529"/>
      <c r="R14" s="530">
        <v>4879</v>
      </c>
      <c r="S14" s="531"/>
      <c r="T14" s="531"/>
      <c r="U14" s="531"/>
      <c r="V14" s="532"/>
      <c r="W14" s="436"/>
      <c r="X14" s="437"/>
      <c r="Y14" s="437"/>
      <c r="Z14" s="437"/>
      <c r="AA14" s="437"/>
      <c r="AB14" s="426"/>
      <c r="AC14" s="533">
        <v>7.6</v>
      </c>
      <c r="AD14" s="534"/>
      <c r="AE14" s="534"/>
      <c r="AF14" s="534"/>
      <c r="AG14" s="535"/>
      <c r="AH14" s="533">
        <v>8.4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60.1</v>
      </c>
      <c r="CU14" s="545"/>
      <c r="CV14" s="545"/>
      <c r="CW14" s="545"/>
      <c r="CX14" s="545"/>
      <c r="CY14" s="545"/>
      <c r="CZ14" s="545"/>
      <c r="DA14" s="546"/>
      <c r="DB14" s="544">
        <v>82</v>
      </c>
      <c r="DC14" s="545"/>
      <c r="DD14" s="545"/>
      <c r="DE14" s="545"/>
      <c r="DF14" s="545"/>
      <c r="DG14" s="545"/>
      <c r="DH14" s="545"/>
      <c r="DI14" s="546"/>
    </row>
    <row r="15" spans="1:119" ht="18.75" customHeight="1" x14ac:dyDescent="0.15">
      <c r="A15" s="174"/>
      <c r="B15" s="509"/>
      <c r="C15" s="510"/>
      <c r="D15" s="510"/>
      <c r="E15" s="510"/>
      <c r="F15" s="510"/>
      <c r="G15" s="510"/>
      <c r="H15" s="510"/>
      <c r="I15" s="510"/>
      <c r="J15" s="510"/>
      <c r="K15" s="511"/>
      <c r="L15" s="183"/>
      <c r="M15" s="537" t="s">
        <v>138</v>
      </c>
      <c r="N15" s="538"/>
      <c r="O15" s="538"/>
      <c r="P15" s="538"/>
      <c r="Q15" s="539"/>
      <c r="R15" s="530">
        <v>4839</v>
      </c>
      <c r="S15" s="531"/>
      <c r="T15" s="531"/>
      <c r="U15" s="531"/>
      <c r="V15" s="532"/>
      <c r="W15" s="462" t="s">
        <v>145</v>
      </c>
      <c r="X15" s="463"/>
      <c r="Y15" s="463"/>
      <c r="Z15" s="463"/>
      <c r="AA15" s="463"/>
      <c r="AB15" s="453"/>
      <c r="AC15" s="497">
        <v>696</v>
      </c>
      <c r="AD15" s="498"/>
      <c r="AE15" s="498"/>
      <c r="AF15" s="498"/>
      <c r="AG15" s="540"/>
      <c r="AH15" s="497">
        <v>713</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798141</v>
      </c>
      <c r="BO15" s="410"/>
      <c r="BP15" s="410"/>
      <c r="BQ15" s="410"/>
      <c r="BR15" s="410"/>
      <c r="BS15" s="410"/>
      <c r="BT15" s="410"/>
      <c r="BU15" s="411"/>
      <c r="BV15" s="409">
        <v>684327</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31.6</v>
      </c>
      <c r="AD16" s="534"/>
      <c r="AE16" s="534"/>
      <c r="AF16" s="534"/>
      <c r="AG16" s="535"/>
      <c r="AH16" s="533">
        <v>29.8</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2668725</v>
      </c>
      <c r="BO16" s="447"/>
      <c r="BP16" s="447"/>
      <c r="BQ16" s="447"/>
      <c r="BR16" s="447"/>
      <c r="BS16" s="447"/>
      <c r="BT16" s="447"/>
      <c r="BU16" s="448"/>
      <c r="BV16" s="446">
        <v>2451826</v>
      </c>
      <c r="BW16" s="447"/>
      <c r="BX16" s="447"/>
      <c r="BY16" s="447"/>
      <c r="BZ16" s="447"/>
      <c r="CA16" s="447"/>
      <c r="CB16" s="447"/>
      <c r="CC16" s="448"/>
      <c r="CD16" s="187"/>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4"/>
      <c r="B17" s="512"/>
      <c r="C17" s="513"/>
      <c r="D17" s="513"/>
      <c r="E17" s="513"/>
      <c r="F17" s="513"/>
      <c r="G17" s="513"/>
      <c r="H17" s="513"/>
      <c r="I17" s="513"/>
      <c r="J17" s="513"/>
      <c r="K17" s="514"/>
      <c r="L17" s="188"/>
      <c r="M17" s="557" t="s">
        <v>151</v>
      </c>
      <c r="N17" s="558"/>
      <c r="O17" s="558"/>
      <c r="P17" s="558"/>
      <c r="Q17" s="559"/>
      <c r="R17" s="552" t="s">
        <v>149</v>
      </c>
      <c r="S17" s="553"/>
      <c r="T17" s="553"/>
      <c r="U17" s="553"/>
      <c r="V17" s="554"/>
      <c r="W17" s="462" t="s">
        <v>152</v>
      </c>
      <c r="X17" s="463"/>
      <c r="Y17" s="463"/>
      <c r="Z17" s="463"/>
      <c r="AA17" s="463"/>
      <c r="AB17" s="453"/>
      <c r="AC17" s="497">
        <v>1338</v>
      </c>
      <c r="AD17" s="498"/>
      <c r="AE17" s="498"/>
      <c r="AF17" s="498"/>
      <c r="AG17" s="540"/>
      <c r="AH17" s="497">
        <v>1482</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1016627</v>
      </c>
      <c r="BO17" s="447"/>
      <c r="BP17" s="447"/>
      <c r="BQ17" s="447"/>
      <c r="BR17" s="447"/>
      <c r="BS17" s="447"/>
      <c r="BT17" s="447"/>
      <c r="BU17" s="448"/>
      <c r="BV17" s="446">
        <v>865614</v>
      </c>
      <c r="BW17" s="447"/>
      <c r="BX17" s="447"/>
      <c r="BY17" s="447"/>
      <c r="BZ17" s="447"/>
      <c r="CA17" s="447"/>
      <c r="CB17" s="447"/>
      <c r="CC17" s="448"/>
      <c r="CD17" s="187"/>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4"/>
      <c r="B18" s="568" t="s">
        <v>154</v>
      </c>
      <c r="C18" s="489"/>
      <c r="D18" s="489"/>
      <c r="E18" s="569"/>
      <c r="F18" s="569"/>
      <c r="G18" s="569"/>
      <c r="H18" s="569"/>
      <c r="I18" s="569"/>
      <c r="J18" s="569"/>
      <c r="K18" s="569"/>
      <c r="L18" s="570">
        <v>201.7</v>
      </c>
      <c r="M18" s="570"/>
      <c r="N18" s="570"/>
      <c r="O18" s="570"/>
      <c r="P18" s="570"/>
      <c r="Q18" s="570"/>
      <c r="R18" s="571"/>
      <c r="S18" s="571"/>
      <c r="T18" s="571"/>
      <c r="U18" s="571"/>
      <c r="V18" s="572"/>
      <c r="W18" s="464"/>
      <c r="X18" s="465"/>
      <c r="Y18" s="465"/>
      <c r="Z18" s="465"/>
      <c r="AA18" s="465"/>
      <c r="AB18" s="456"/>
      <c r="AC18" s="573">
        <v>60.8</v>
      </c>
      <c r="AD18" s="574"/>
      <c r="AE18" s="574"/>
      <c r="AF18" s="574"/>
      <c r="AG18" s="575"/>
      <c r="AH18" s="573">
        <v>61.9</v>
      </c>
      <c r="AI18" s="574"/>
      <c r="AJ18" s="574"/>
      <c r="AK18" s="574"/>
      <c r="AL18" s="576"/>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2705838</v>
      </c>
      <c r="BO18" s="447"/>
      <c r="BP18" s="447"/>
      <c r="BQ18" s="447"/>
      <c r="BR18" s="447"/>
      <c r="BS18" s="447"/>
      <c r="BT18" s="447"/>
      <c r="BU18" s="448"/>
      <c r="BV18" s="446">
        <v>2614736</v>
      </c>
      <c r="BW18" s="447"/>
      <c r="BX18" s="447"/>
      <c r="BY18" s="447"/>
      <c r="BZ18" s="447"/>
      <c r="CA18" s="447"/>
      <c r="CB18" s="447"/>
      <c r="CC18" s="448"/>
      <c r="CD18" s="187"/>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4"/>
      <c r="B19" s="568" t="s">
        <v>156</v>
      </c>
      <c r="C19" s="489"/>
      <c r="D19" s="489"/>
      <c r="E19" s="569"/>
      <c r="F19" s="569"/>
      <c r="G19" s="569"/>
      <c r="H19" s="569"/>
      <c r="I19" s="569"/>
      <c r="J19" s="569"/>
      <c r="K19" s="569"/>
      <c r="L19" s="577">
        <v>24</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4136970</v>
      </c>
      <c r="BO19" s="447"/>
      <c r="BP19" s="447"/>
      <c r="BQ19" s="447"/>
      <c r="BR19" s="447"/>
      <c r="BS19" s="447"/>
      <c r="BT19" s="447"/>
      <c r="BU19" s="448"/>
      <c r="BV19" s="446">
        <v>4011288</v>
      </c>
      <c r="BW19" s="447"/>
      <c r="BX19" s="447"/>
      <c r="BY19" s="447"/>
      <c r="BZ19" s="447"/>
      <c r="CA19" s="447"/>
      <c r="CB19" s="447"/>
      <c r="CC19" s="448"/>
      <c r="CD19" s="187"/>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4"/>
      <c r="B20" s="568" t="s">
        <v>158</v>
      </c>
      <c r="C20" s="489"/>
      <c r="D20" s="489"/>
      <c r="E20" s="569"/>
      <c r="F20" s="569"/>
      <c r="G20" s="569"/>
      <c r="H20" s="569"/>
      <c r="I20" s="569"/>
      <c r="J20" s="569"/>
      <c r="K20" s="569"/>
      <c r="L20" s="577">
        <v>2043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7"/>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4"/>
      <c r="B21" s="586" t="s">
        <v>159</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87"/>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4"/>
      <c r="B22" s="616" t="s">
        <v>160</v>
      </c>
      <c r="C22" s="590"/>
      <c r="D22" s="591"/>
      <c r="E22" s="458" t="s">
        <v>1</v>
      </c>
      <c r="F22" s="463"/>
      <c r="G22" s="463"/>
      <c r="H22" s="463"/>
      <c r="I22" s="463"/>
      <c r="J22" s="463"/>
      <c r="K22" s="453"/>
      <c r="L22" s="458" t="s">
        <v>161</v>
      </c>
      <c r="M22" s="463"/>
      <c r="N22" s="463"/>
      <c r="O22" s="463"/>
      <c r="P22" s="453"/>
      <c r="Q22" s="621" t="s">
        <v>162</v>
      </c>
      <c r="R22" s="622"/>
      <c r="S22" s="622"/>
      <c r="T22" s="622"/>
      <c r="U22" s="622"/>
      <c r="V22" s="623"/>
      <c r="W22" s="589" t="s">
        <v>163</v>
      </c>
      <c r="X22" s="590"/>
      <c r="Y22" s="591"/>
      <c r="Z22" s="458" t="s">
        <v>1</v>
      </c>
      <c r="AA22" s="463"/>
      <c r="AB22" s="463"/>
      <c r="AC22" s="463"/>
      <c r="AD22" s="463"/>
      <c r="AE22" s="463"/>
      <c r="AF22" s="463"/>
      <c r="AG22" s="453"/>
      <c r="AH22" s="627" t="s">
        <v>164</v>
      </c>
      <c r="AI22" s="463"/>
      <c r="AJ22" s="463"/>
      <c r="AK22" s="463"/>
      <c r="AL22" s="453"/>
      <c r="AM22" s="627" t="s">
        <v>165</v>
      </c>
      <c r="AN22" s="628"/>
      <c r="AO22" s="628"/>
      <c r="AP22" s="628"/>
      <c r="AQ22" s="628"/>
      <c r="AR22" s="629"/>
      <c r="AS22" s="621" t="s">
        <v>162</v>
      </c>
      <c r="AT22" s="622"/>
      <c r="AU22" s="622"/>
      <c r="AV22" s="622"/>
      <c r="AW22" s="622"/>
      <c r="AX22" s="633"/>
      <c r="AY22" s="406" t="s">
        <v>166</v>
      </c>
      <c r="AZ22" s="407"/>
      <c r="BA22" s="407"/>
      <c r="BB22" s="407"/>
      <c r="BC22" s="407"/>
      <c r="BD22" s="407"/>
      <c r="BE22" s="407"/>
      <c r="BF22" s="407"/>
      <c r="BG22" s="407"/>
      <c r="BH22" s="407"/>
      <c r="BI22" s="407"/>
      <c r="BJ22" s="407"/>
      <c r="BK22" s="407"/>
      <c r="BL22" s="407"/>
      <c r="BM22" s="408"/>
      <c r="BN22" s="409">
        <v>4333373</v>
      </c>
      <c r="BO22" s="410"/>
      <c r="BP22" s="410"/>
      <c r="BQ22" s="410"/>
      <c r="BR22" s="410"/>
      <c r="BS22" s="410"/>
      <c r="BT22" s="410"/>
      <c r="BU22" s="411"/>
      <c r="BV22" s="409">
        <v>4614192</v>
      </c>
      <c r="BW22" s="410"/>
      <c r="BX22" s="410"/>
      <c r="BY22" s="410"/>
      <c r="BZ22" s="410"/>
      <c r="CA22" s="410"/>
      <c r="CB22" s="410"/>
      <c r="CC22" s="411"/>
      <c r="CD22" s="187"/>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4"/>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167</v>
      </c>
      <c r="AZ23" s="481"/>
      <c r="BA23" s="481"/>
      <c r="BB23" s="481"/>
      <c r="BC23" s="481"/>
      <c r="BD23" s="481"/>
      <c r="BE23" s="481"/>
      <c r="BF23" s="481"/>
      <c r="BG23" s="481"/>
      <c r="BH23" s="481"/>
      <c r="BI23" s="481"/>
      <c r="BJ23" s="481"/>
      <c r="BK23" s="481"/>
      <c r="BL23" s="481"/>
      <c r="BM23" s="482"/>
      <c r="BN23" s="446">
        <v>3711524</v>
      </c>
      <c r="BO23" s="447"/>
      <c r="BP23" s="447"/>
      <c r="BQ23" s="447"/>
      <c r="BR23" s="447"/>
      <c r="BS23" s="447"/>
      <c r="BT23" s="447"/>
      <c r="BU23" s="448"/>
      <c r="BV23" s="446">
        <v>3959700</v>
      </c>
      <c r="BW23" s="447"/>
      <c r="BX23" s="447"/>
      <c r="BY23" s="447"/>
      <c r="BZ23" s="447"/>
      <c r="CA23" s="447"/>
      <c r="CB23" s="447"/>
      <c r="CC23" s="448"/>
      <c r="CD23" s="187"/>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4"/>
      <c r="B24" s="617"/>
      <c r="C24" s="593"/>
      <c r="D24" s="594"/>
      <c r="E24" s="496" t="s">
        <v>168</v>
      </c>
      <c r="F24" s="476"/>
      <c r="G24" s="476"/>
      <c r="H24" s="476"/>
      <c r="I24" s="476"/>
      <c r="J24" s="476"/>
      <c r="K24" s="477"/>
      <c r="L24" s="497">
        <v>1</v>
      </c>
      <c r="M24" s="498"/>
      <c r="N24" s="498"/>
      <c r="O24" s="498"/>
      <c r="P24" s="540"/>
      <c r="Q24" s="497">
        <v>6280</v>
      </c>
      <c r="R24" s="498"/>
      <c r="S24" s="498"/>
      <c r="T24" s="498"/>
      <c r="U24" s="498"/>
      <c r="V24" s="540"/>
      <c r="W24" s="592"/>
      <c r="X24" s="593"/>
      <c r="Y24" s="594"/>
      <c r="Z24" s="496" t="s">
        <v>169</v>
      </c>
      <c r="AA24" s="476"/>
      <c r="AB24" s="476"/>
      <c r="AC24" s="476"/>
      <c r="AD24" s="476"/>
      <c r="AE24" s="476"/>
      <c r="AF24" s="476"/>
      <c r="AG24" s="477"/>
      <c r="AH24" s="497">
        <v>72</v>
      </c>
      <c r="AI24" s="498"/>
      <c r="AJ24" s="498"/>
      <c r="AK24" s="498"/>
      <c r="AL24" s="540"/>
      <c r="AM24" s="497">
        <v>213192</v>
      </c>
      <c r="AN24" s="498"/>
      <c r="AO24" s="498"/>
      <c r="AP24" s="498"/>
      <c r="AQ24" s="498"/>
      <c r="AR24" s="540"/>
      <c r="AS24" s="497">
        <v>2961</v>
      </c>
      <c r="AT24" s="498"/>
      <c r="AU24" s="498"/>
      <c r="AV24" s="498"/>
      <c r="AW24" s="498"/>
      <c r="AX24" s="499"/>
      <c r="AY24" s="562" t="s">
        <v>170</v>
      </c>
      <c r="AZ24" s="563"/>
      <c r="BA24" s="563"/>
      <c r="BB24" s="563"/>
      <c r="BC24" s="563"/>
      <c r="BD24" s="563"/>
      <c r="BE24" s="563"/>
      <c r="BF24" s="563"/>
      <c r="BG24" s="563"/>
      <c r="BH24" s="563"/>
      <c r="BI24" s="563"/>
      <c r="BJ24" s="563"/>
      <c r="BK24" s="563"/>
      <c r="BL24" s="563"/>
      <c r="BM24" s="564"/>
      <c r="BN24" s="446">
        <v>2820313</v>
      </c>
      <c r="BO24" s="447"/>
      <c r="BP24" s="447"/>
      <c r="BQ24" s="447"/>
      <c r="BR24" s="447"/>
      <c r="BS24" s="447"/>
      <c r="BT24" s="447"/>
      <c r="BU24" s="448"/>
      <c r="BV24" s="446">
        <v>3003204</v>
      </c>
      <c r="BW24" s="447"/>
      <c r="BX24" s="447"/>
      <c r="BY24" s="447"/>
      <c r="BZ24" s="447"/>
      <c r="CA24" s="447"/>
      <c r="CB24" s="447"/>
      <c r="CC24" s="448"/>
      <c r="CD24" s="187"/>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4"/>
      <c r="B25" s="617"/>
      <c r="C25" s="593"/>
      <c r="D25" s="594"/>
      <c r="E25" s="496" t="s">
        <v>171</v>
      </c>
      <c r="F25" s="476"/>
      <c r="G25" s="476"/>
      <c r="H25" s="476"/>
      <c r="I25" s="476"/>
      <c r="J25" s="476"/>
      <c r="K25" s="477"/>
      <c r="L25" s="497">
        <v>1</v>
      </c>
      <c r="M25" s="498"/>
      <c r="N25" s="498"/>
      <c r="O25" s="498"/>
      <c r="P25" s="540"/>
      <c r="Q25" s="497">
        <v>5346</v>
      </c>
      <c r="R25" s="498"/>
      <c r="S25" s="498"/>
      <c r="T25" s="498"/>
      <c r="U25" s="498"/>
      <c r="V25" s="540"/>
      <c r="W25" s="592"/>
      <c r="X25" s="593"/>
      <c r="Y25" s="594"/>
      <c r="Z25" s="496" t="s">
        <v>172</v>
      </c>
      <c r="AA25" s="476"/>
      <c r="AB25" s="476"/>
      <c r="AC25" s="476"/>
      <c r="AD25" s="476"/>
      <c r="AE25" s="476"/>
      <c r="AF25" s="476"/>
      <c r="AG25" s="477"/>
      <c r="AH25" s="497" t="s">
        <v>173</v>
      </c>
      <c r="AI25" s="498"/>
      <c r="AJ25" s="498"/>
      <c r="AK25" s="498"/>
      <c r="AL25" s="540"/>
      <c r="AM25" s="497" t="s">
        <v>174</v>
      </c>
      <c r="AN25" s="498"/>
      <c r="AO25" s="498"/>
      <c r="AP25" s="498"/>
      <c r="AQ25" s="498"/>
      <c r="AR25" s="540"/>
      <c r="AS25" s="497" t="s">
        <v>127</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60501</v>
      </c>
      <c r="BO25" s="410"/>
      <c r="BP25" s="410"/>
      <c r="BQ25" s="410"/>
      <c r="BR25" s="410"/>
      <c r="BS25" s="410"/>
      <c r="BT25" s="410"/>
      <c r="BU25" s="411"/>
      <c r="BV25" s="409">
        <v>75801</v>
      </c>
      <c r="BW25" s="410"/>
      <c r="BX25" s="410"/>
      <c r="BY25" s="410"/>
      <c r="BZ25" s="410"/>
      <c r="CA25" s="410"/>
      <c r="CB25" s="410"/>
      <c r="CC25" s="411"/>
      <c r="CD25" s="187"/>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4"/>
      <c r="B26" s="617"/>
      <c r="C26" s="593"/>
      <c r="D26" s="594"/>
      <c r="E26" s="496" t="s">
        <v>176</v>
      </c>
      <c r="F26" s="476"/>
      <c r="G26" s="476"/>
      <c r="H26" s="476"/>
      <c r="I26" s="476"/>
      <c r="J26" s="476"/>
      <c r="K26" s="477"/>
      <c r="L26" s="497">
        <v>1</v>
      </c>
      <c r="M26" s="498"/>
      <c r="N26" s="498"/>
      <c r="O26" s="498"/>
      <c r="P26" s="540"/>
      <c r="Q26" s="497">
        <v>5105</v>
      </c>
      <c r="R26" s="498"/>
      <c r="S26" s="498"/>
      <c r="T26" s="498"/>
      <c r="U26" s="498"/>
      <c r="V26" s="540"/>
      <c r="W26" s="592"/>
      <c r="X26" s="593"/>
      <c r="Y26" s="594"/>
      <c r="Z26" s="496" t="s">
        <v>177</v>
      </c>
      <c r="AA26" s="598"/>
      <c r="AB26" s="598"/>
      <c r="AC26" s="598"/>
      <c r="AD26" s="598"/>
      <c r="AE26" s="598"/>
      <c r="AF26" s="598"/>
      <c r="AG26" s="599"/>
      <c r="AH26" s="497">
        <v>3</v>
      </c>
      <c r="AI26" s="498"/>
      <c r="AJ26" s="498"/>
      <c r="AK26" s="498"/>
      <c r="AL26" s="540"/>
      <c r="AM26" s="497">
        <v>8037</v>
      </c>
      <c r="AN26" s="498"/>
      <c r="AO26" s="498"/>
      <c r="AP26" s="498"/>
      <c r="AQ26" s="498"/>
      <c r="AR26" s="540"/>
      <c r="AS26" s="497">
        <v>2679</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174</v>
      </c>
      <c r="BO26" s="447"/>
      <c r="BP26" s="447"/>
      <c r="BQ26" s="447"/>
      <c r="BR26" s="447"/>
      <c r="BS26" s="447"/>
      <c r="BT26" s="447"/>
      <c r="BU26" s="448"/>
      <c r="BV26" s="446" t="s">
        <v>128</v>
      </c>
      <c r="BW26" s="447"/>
      <c r="BX26" s="447"/>
      <c r="BY26" s="447"/>
      <c r="BZ26" s="447"/>
      <c r="CA26" s="447"/>
      <c r="CB26" s="447"/>
      <c r="CC26" s="448"/>
      <c r="CD26" s="187"/>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4"/>
      <c r="B27" s="617"/>
      <c r="C27" s="593"/>
      <c r="D27" s="594"/>
      <c r="E27" s="496" t="s">
        <v>179</v>
      </c>
      <c r="F27" s="476"/>
      <c r="G27" s="476"/>
      <c r="H27" s="476"/>
      <c r="I27" s="476"/>
      <c r="J27" s="476"/>
      <c r="K27" s="477"/>
      <c r="L27" s="497">
        <v>1</v>
      </c>
      <c r="M27" s="498"/>
      <c r="N27" s="498"/>
      <c r="O27" s="498"/>
      <c r="P27" s="540"/>
      <c r="Q27" s="497">
        <v>2530</v>
      </c>
      <c r="R27" s="498"/>
      <c r="S27" s="498"/>
      <c r="T27" s="498"/>
      <c r="U27" s="498"/>
      <c r="V27" s="540"/>
      <c r="W27" s="592"/>
      <c r="X27" s="593"/>
      <c r="Y27" s="594"/>
      <c r="Z27" s="496" t="s">
        <v>180</v>
      </c>
      <c r="AA27" s="476"/>
      <c r="AB27" s="476"/>
      <c r="AC27" s="476"/>
      <c r="AD27" s="476"/>
      <c r="AE27" s="476"/>
      <c r="AF27" s="476"/>
      <c r="AG27" s="477"/>
      <c r="AH27" s="497">
        <v>2</v>
      </c>
      <c r="AI27" s="498"/>
      <c r="AJ27" s="498"/>
      <c r="AK27" s="498"/>
      <c r="AL27" s="540"/>
      <c r="AM27" s="497" t="s">
        <v>181</v>
      </c>
      <c r="AN27" s="498"/>
      <c r="AO27" s="498"/>
      <c r="AP27" s="498"/>
      <c r="AQ27" s="498"/>
      <c r="AR27" s="540"/>
      <c r="AS27" s="497" t="s">
        <v>182</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t="s">
        <v>137</v>
      </c>
      <c r="BO27" s="566"/>
      <c r="BP27" s="566"/>
      <c r="BQ27" s="566"/>
      <c r="BR27" s="566"/>
      <c r="BS27" s="566"/>
      <c r="BT27" s="566"/>
      <c r="BU27" s="567"/>
      <c r="BV27" s="565" t="s">
        <v>137</v>
      </c>
      <c r="BW27" s="566"/>
      <c r="BX27" s="566"/>
      <c r="BY27" s="566"/>
      <c r="BZ27" s="566"/>
      <c r="CA27" s="566"/>
      <c r="CB27" s="566"/>
      <c r="CC27" s="567"/>
      <c r="CD27" s="189"/>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4"/>
      <c r="B28" s="617"/>
      <c r="C28" s="593"/>
      <c r="D28" s="594"/>
      <c r="E28" s="496" t="s">
        <v>184</v>
      </c>
      <c r="F28" s="476"/>
      <c r="G28" s="476"/>
      <c r="H28" s="476"/>
      <c r="I28" s="476"/>
      <c r="J28" s="476"/>
      <c r="K28" s="477"/>
      <c r="L28" s="497">
        <v>1</v>
      </c>
      <c r="M28" s="498"/>
      <c r="N28" s="498"/>
      <c r="O28" s="498"/>
      <c r="P28" s="540"/>
      <c r="Q28" s="497">
        <v>2290</v>
      </c>
      <c r="R28" s="498"/>
      <c r="S28" s="498"/>
      <c r="T28" s="498"/>
      <c r="U28" s="498"/>
      <c r="V28" s="540"/>
      <c r="W28" s="592"/>
      <c r="X28" s="593"/>
      <c r="Y28" s="594"/>
      <c r="Z28" s="496" t="s">
        <v>185</v>
      </c>
      <c r="AA28" s="476"/>
      <c r="AB28" s="476"/>
      <c r="AC28" s="476"/>
      <c r="AD28" s="476"/>
      <c r="AE28" s="476"/>
      <c r="AF28" s="476"/>
      <c r="AG28" s="477"/>
      <c r="AH28" s="497" t="s">
        <v>137</v>
      </c>
      <c r="AI28" s="498"/>
      <c r="AJ28" s="498"/>
      <c r="AK28" s="498"/>
      <c r="AL28" s="540"/>
      <c r="AM28" s="497" t="s">
        <v>137</v>
      </c>
      <c r="AN28" s="498"/>
      <c r="AO28" s="498"/>
      <c r="AP28" s="498"/>
      <c r="AQ28" s="498"/>
      <c r="AR28" s="540"/>
      <c r="AS28" s="497" t="s">
        <v>137</v>
      </c>
      <c r="AT28" s="498"/>
      <c r="AU28" s="498"/>
      <c r="AV28" s="498"/>
      <c r="AW28" s="498"/>
      <c r="AX28" s="499"/>
      <c r="AY28" s="600" t="s">
        <v>186</v>
      </c>
      <c r="AZ28" s="601"/>
      <c r="BA28" s="601"/>
      <c r="BB28" s="602"/>
      <c r="BC28" s="406" t="s">
        <v>47</v>
      </c>
      <c r="BD28" s="407"/>
      <c r="BE28" s="407"/>
      <c r="BF28" s="407"/>
      <c r="BG28" s="407"/>
      <c r="BH28" s="407"/>
      <c r="BI28" s="407"/>
      <c r="BJ28" s="407"/>
      <c r="BK28" s="407"/>
      <c r="BL28" s="407"/>
      <c r="BM28" s="408"/>
      <c r="BN28" s="409">
        <v>1014753</v>
      </c>
      <c r="BO28" s="410"/>
      <c r="BP28" s="410"/>
      <c r="BQ28" s="410"/>
      <c r="BR28" s="410"/>
      <c r="BS28" s="410"/>
      <c r="BT28" s="410"/>
      <c r="BU28" s="411"/>
      <c r="BV28" s="409">
        <v>1014753</v>
      </c>
      <c r="BW28" s="410"/>
      <c r="BX28" s="410"/>
      <c r="BY28" s="410"/>
      <c r="BZ28" s="410"/>
      <c r="CA28" s="410"/>
      <c r="CB28" s="410"/>
      <c r="CC28" s="411"/>
      <c r="CD28" s="187"/>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4"/>
      <c r="B29" s="617"/>
      <c r="C29" s="593"/>
      <c r="D29" s="594"/>
      <c r="E29" s="496" t="s">
        <v>187</v>
      </c>
      <c r="F29" s="476"/>
      <c r="G29" s="476"/>
      <c r="H29" s="476"/>
      <c r="I29" s="476"/>
      <c r="J29" s="476"/>
      <c r="K29" s="477"/>
      <c r="L29" s="497">
        <v>10</v>
      </c>
      <c r="M29" s="498"/>
      <c r="N29" s="498"/>
      <c r="O29" s="498"/>
      <c r="P29" s="540"/>
      <c r="Q29" s="497">
        <v>2220</v>
      </c>
      <c r="R29" s="498"/>
      <c r="S29" s="498"/>
      <c r="T29" s="498"/>
      <c r="U29" s="498"/>
      <c r="V29" s="540"/>
      <c r="W29" s="595"/>
      <c r="X29" s="596"/>
      <c r="Y29" s="597"/>
      <c r="Z29" s="496" t="s">
        <v>188</v>
      </c>
      <c r="AA29" s="476"/>
      <c r="AB29" s="476"/>
      <c r="AC29" s="476"/>
      <c r="AD29" s="476"/>
      <c r="AE29" s="476"/>
      <c r="AF29" s="476"/>
      <c r="AG29" s="477"/>
      <c r="AH29" s="497">
        <v>74</v>
      </c>
      <c r="AI29" s="498"/>
      <c r="AJ29" s="498"/>
      <c r="AK29" s="498"/>
      <c r="AL29" s="540"/>
      <c r="AM29" s="497">
        <v>220200</v>
      </c>
      <c r="AN29" s="498"/>
      <c r="AO29" s="498"/>
      <c r="AP29" s="498"/>
      <c r="AQ29" s="498"/>
      <c r="AR29" s="540"/>
      <c r="AS29" s="497">
        <v>2976</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421449</v>
      </c>
      <c r="BO29" s="447"/>
      <c r="BP29" s="447"/>
      <c r="BQ29" s="447"/>
      <c r="BR29" s="447"/>
      <c r="BS29" s="447"/>
      <c r="BT29" s="447"/>
      <c r="BU29" s="448"/>
      <c r="BV29" s="446">
        <v>460717</v>
      </c>
      <c r="BW29" s="447"/>
      <c r="BX29" s="447"/>
      <c r="BY29" s="447"/>
      <c r="BZ29" s="447"/>
      <c r="CA29" s="447"/>
      <c r="CB29" s="447"/>
      <c r="CC29" s="448"/>
      <c r="CD29" s="189"/>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4"/>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92.7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826527</v>
      </c>
      <c r="BO30" s="566"/>
      <c r="BP30" s="566"/>
      <c r="BQ30" s="566"/>
      <c r="BR30" s="566"/>
      <c r="BS30" s="566"/>
      <c r="BT30" s="566"/>
      <c r="BU30" s="567"/>
      <c r="BV30" s="565">
        <v>486819</v>
      </c>
      <c r="BW30" s="566"/>
      <c r="BX30" s="566"/>
      <c r="BY30" s="566"/>
      <c r="BZ30" s="566"/>
      <c r="CA30" s="566"/>
      <c r="CB30" s="566"/>
      <c r="CC30" s="567"/>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197"/>
    </row>
    <row r="33" spans="1:113" ht="13.5" customHeight="1" x14ac:dyDescent="0.15">
      <c r="A33" s="174"/>
      <c r="B33" s="198"/>
      <c r="C33" s="470" t="s">
        <v>197</v>
      </c>
      <c r="D33" s="470"/>
      <c r="E33" s="435" t="s">
        <v>198</v>
      </c>
      <c r="F33" s="435"/>
      <c r="G33" s="435"/>
      <c r="H33" s="435"/>
      <c r="I33" s="435"/>
      <c r="J33" s="435"/>
      <c r="K33" s="435"/>
      <c r="L33" s="435"/>
      <c r="M33" s="435"/>
      <c r="N33" s="435"/>
      <c r="O33" s="435"/>
      <c r="P33" s="435"/>
      <c r="Q33" s="435"/>
      <c r="R33" s="435"/>
      <c r="S33" s="435"/>
      <c r="T33" s="199"/>
      <c r="U33" s="470" t="s">
        <v>197</v>
      </c>
      <c r="V33" s="470"/>
      <c r="W33" s="435" t="s">
        <v>199</v>
      </c>
      <c r="X33" s="435"/>
      <c r="Y33" s="435"/>
      <c r="Z33" s="435"/>
      <c r="AA33" s="435"/>
      <c r="AB33" s="435"/>
      <c r="AC33" s="435"/>
      <c r="AD33" s="435"/>
      <c r="AE33" s="435"/>
      <c r="AF33" s="435"/>
      <c r="AG33" s="435"/>
      <c r="AH33" s="435"/>
      <c r="AI33" s="435"/>
      <c r="AJ33" s="435"/>
      <c r="AK33" s="435"/>
      <c r="AL33" s="199"/>
      <c r="AM33" s="470" t="s">
        <v>197</v>
      </c>
      <c r="AN33" s="470"/>
      <c r="AO33" s="435" t="s">
        <v>199</v>
      </c>
      <c r="AP33" s="435"/>
      <c r="AQ33" s="435"/>
      <c r="AR33" s="435"/>
      <c r="AS33" s="435"/>
      <c r="AT33" s="435"/>
      <c r="AU33" s="435"/>
      <c r="AV33" s="435"/>
      <c r="AW33" s="435"/>
      <c r="AX33" s="435"/>
      <c r="AY33" s="435"/>
      <c r="AZ33" s="435"/>
      <c r="BA33" s="435"/>
      <c r="BB33" s="435"/>
      <c r="BC33" s="435"/>
      <c r="BD33" s="200"/>
      <c r="BE33" s="435" t="s">
        <v>200</v>
      </c>
      <c r="BF33" s="435"/>
      <c r="BG33" s="435" t="s">
        <v>201</v>
      </c>
      <c r="BH33" s="435"/>
      <c r="BI33" s="435"/>
      <c r="BJ33" s="435"/>
      <c r="BK33" s="435"/>
      <c r="BL33" s="435"/>
      <c r="BM33" s="435"/>
      <c r="BN33" s="435"/>
      <c r="BO33" s="435"/>
      <c r="BP33" s="435"/>
      <c r="BQ33" s="435"/>
      <c r="BR33" s="435"/>
      <c r="BS33" s="435"/>
      <c r="BT33" s="435"/>
      <c r="BU33" s="435"/>
      <c r="BV33" s="200"/>
      <c r="BW33" s="470" t="s">
        <v>200</v>
      </c>
      <c r="BX33" s="470"/>
      <c r="BY33" s="435" t="s">
        <v>202</v>
      </c>
      <c r="BZ33" s="435"/>
      <c r="CA33" s="435"/>
      <c r="CB33" s="435"/>
      <c r="CC33" s="435"/>
      <c r="CD33" s="435"/>
      <c r="CE33" s="435"/>
      <c r="CF33" s="435"/>
      <c r="CG33" s="435"/>
      <c r="CH33" s="435"/>
      <c r="CI33" s="435"/>
      <c r="CJ33" s="435"/>
      <c r="CK33" s="435"/>
      <c r="CL33" s="435"/>
      <c r="CM33" s="435"/>
      <c r="CN33" s="199"/>
      <c r="CO33" s="470" t="s">
        <v>197</v>
      </c>
      <c r="CP33" s="470"/>
      <c r="CQ33" s="435" t="s">
        <v>203</v>
      </c>
      <c r="CR33" s="435"/>
      <c r="CS33" s="435"/>
      <c r="CT33" s="435"/>
      <c r="CU33" s="435"/>
      <c r="CV33" s="435"/>
      <c r="CW33" s="435"/>
      <c r="CX33" s="435"/>
      <c r="CY33" s="435"/>
      <c r="CZ33" s="435"/>
      <c r="DA33" s="435"/>
      <c r="DB33" s="435"/>
      <c r="DC33" s="435"/>
      <c r="DD33" s="435"/>
      <c r="DE33" s="435"/>
      <c r="DF33" s="199"/>
      <c r="DG33" s="635" t="s">
        <v>204</v>
      </c>
      <c r="DH33" s="635"/>
      <c r="DI33" s="201"/>
    </row>
    <row r="34" spans="1:113" ht="32.25" customHeight="1" x14ac:dyDescent="0.15">
      <c r="A34" s="174"/>
      <c r="B34" s="198"/>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4"/>
      <c r="U34" s="636">
        <f>IF(W34="","",MAX(C34:D43)+1)</f>
        <v>5</v>
      </c>
      <c r="V34" s="636"/>
      <c r="W34" s="637" t="str">
        <f>IF('各会計、関係団体の財政状況及び健全化判断比率'!B28="","",'各会計、関係団体の財政状況及び健全化判断比率'!B28)</f>
        <v>小坂町国民健康保険特別会計</v>
      </c>
      <c r="X34" s="637"/>
      <c r="Y34" s="637"/>
      <c r="Z34" s="637"/>
      <c r="AA34" s="637"/>
      <c r="AB34" s="637"/>
      <c r="AC34" s="637"/>
      <c r="AD34" s="637"/>
      <c r="AE34" s="637"/>
      <c r="AF34" s="637"/>
      <c r="AG34" s="637"/>
      <c r="AH34" s="637"/>
      <c r="AI34" s="637"/>
      <c r="AJ34" s="637"/>
      <c r="AK34" s="637"/>
      <c r="AL34" s="174"/>
      <c r="AM34" s="636">
        <f>IF(AO34="","",MAX(C34:D43,U34:V43)+1)</f>
        <v>9</v>
      </c>
      <c r="AN34" s="636"/>
      <c r="AO34" s="637" t="str">
        <f>IF('各会計、関係団体の財政状況及び健全化判断比率'!B32="","",'各会計、関係団体の財政状況及び健全化判断比率'!B32)</f>
        <v>小坂町水道事業会計</v>
      </c>
      <c r="AP34" s="637"/>
      <c r="AQ34" s="637"/>
      <c r="AR34" s="637"/>
      <c r="AS34" s="637"/>
      <c r="AT34" s="637"/>
      <c r="AU34" s="637"/>
      <c r="AV34" s="637"/>
      <c r="AW34" s="637"/>
      <c r="AX34" s="637"/>
      <c r="AY34" s="637"/>
      <c r="AZ34" s="637"/>
      <c r="BA34" s="637"/>
      <c r="BB34" s="637"/>
      <c r="BC34" s="637"/>
      <c r="BD34" s="174"/>
      <c r="BE34" s="636">
        <f>IF(BG34="","",MAX(C34:D43,U34:V43,AM34:AN43)+1)</f>
        <v>10</v>
      </c>
      <c r="BF34" s="636"/>
      <c r="BG34" s="637" t="str">
        <f>IF('各会計、関係団体の財政状況及び健全化判断比率'!B33="","",'各会計、関係団体の財政状況及び健全化判断比率'!B33)</f>
        <v>小坂町下水道事業特別会計</v>
      </c>
      <c r="BH34" s="637"/>
      <c r="BI34" s="637"/>
      <c r="BJ34" s="637"/>
      <c r="BK34" s="637"/>
      <c r="BL34" s="637"/>
      <c r="BM34" s="637"/>
      <c r="BN34" s="637"/>
      <c r="BO34" s="637"/>
      <c r="BP34" s="637"/>
      <c r="BQ34" s="637"/>
      <c r="BR34" s="637"/>
      <c r="BS34" s="637"/>
      <c r="BT34" s="637"/>
      <c r="BU34" s="637"/>
      <c r="BV34" s="174"/>
      <c r="BW34" s="636">
        <f>IF(BY34="","",MAX(C34:D43,U34:V43,AM34:AN43,BE34:BF43)+1)</f>
        <v>11</v>
      </c>
      <c r="BX34" s="636"/>
      <c r="BY34" s="637" t="str">
        <f>IF('各会計、関係団体の財政状況及び健全化判断比率'!B68="","",'各会計、関係団体の財政状況及び健全化判断比率'!B68)</f>
        <v>秋田県市町村総合事務組合（一般会計）</v>
      </c>
      <c r="BZ34" s="637"/>
      <c r="CA34" s="637"/>
      <c r="CB34" s="637"/>
      <c r="CC34" s="637"/>
      <c r="CD34" s="637"/>
      <c r="CE34" s="637"/>
      <c r="CF34" s="637"/>
      <c r="CG34" s="637"/>
      <c r="CH34" s="637"/>
      <c r="CI34" s="637"/>
      <c r="CJ34" s="637"/>
      <c r="CK34" s="637"/>
      <c r="CL34" s="637"/>
      <c r="CM34" s="637"/>
      <c r="CN34" s="174"/>
      <c r="CO34" s="636">
        <f>IF(CQ34="","",MAX(C34:D43,U34:V43,AM34:AN43,BE34:BF43,BW34:BX43)+1)</f>
        <v>19</v>
      </c>
      <c r="CP34" s="636"/>
      <c r="CQ34" s="637" t="str">
        <f>IF('各会計、関係団体の財政状況及び健全化判断比率'!BS7="","",'各会計、関係団体の財政状況及び健全化判断比率'!BS7)</f>
        <v>小坂まちづくり株式会社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1"/>
    </row>
    <row r="35" spans="1:113" ht="32.25" customHeight="1" x14ac:dyDescent="0.15">
      <c r="A35" s="174"/>
      <c r="B35" s="198"/>
      <c r="C35" s="636">
        <f>IF(E35="","",C34+1)</f>
        <v>2</v>
      </c>
      <c r="D35" s="636"/>
      <c r="E35" s="637" t="str">
        <f>IF('各会計、関係団体の財政状況及び健全化判断比率'!B8="","",'各会計、関係団体の財政状況及び健全化判断比率'!B8)</f>
        <v>小坂町歯科診療所特別会計</v>
      </c>
      <c r="F35" s="637"/>
      <c r="G35" s="637"/>
      <c r="H35" s="637"/>
      <c r="I35" s="637"/>
      <c r="J35" s="637"/>
      <c r="K35" s="637"/>
      <c r="L35" s="637"/>
      <c r="M35" s="637"/>
      <c r="N35" s="637"/>
      <c r="O35" s="637"/>
      <c r="P35" s="637"/>
      <c r="Q35" s="637"/>
      <c r="R35" s="637"/>
      <c r="S35" s="637"/>
      <c r="T35" s="174"/>
      <c r="U35" s="636">
        <f>IF(W35="","",U34+1)</f>
        <v>6</v>
      </c>
      <c r="V35" s="636"/>
      <c r="W35" s="637" t="str">
        <f>IF('各会計、関係団体の財政状況及び健全化判断比率'!B29="","",'各会計、関係団体の財政状況及び健全化判断比率'!B29)</f>
        <v>小坂町後期高齢者医療特別会計</v>
      </c>
      <c r="X35" s="637"/>
      <c r="Y35" s="637"/>
      <c r="Z35" s="637"/>
      <c r="AA35" s="637"/>
      <c r="AB35" s="637"/>
      <c r="AC35" s="637"/>
      <c r="AD35" s="637"/>
      <c r="AE35" s="637"/>
      <c r="AF35" s="637"/>
      <c r="AG35" s="637"/>
      <c r="AH35" s="637"/>
      <c r="AI35" s="637"/>
      <c r="AJ35" s="637"/>
      <c r="AK35" s="637"/>
      <c r="AL35" s="174"/>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4"/>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4"/>
      <c r="BW35" s="636">
        <f t="shared" ref="BW35:BW43" si="2">IF(BY35="","",BW34+1)</f>
        <v>12</v>
      </c>
      <c r="BX35" s="636"/>
      <c r="BY35" s="637" t="str">
        <f>IF('各会計、関係団体の財政状況及び健全化判断比率'!B69="","",'各会計、関係団体の財政状況及び健全化判断比率'!B69)</f>
        <v>秋田県市町村総合事務組合（交通災害共済事業等特別会計）</v>
      </c>
      <c r="BZ35" s="637"/>
      <c r="CA35" s="637"/>
      <c r="CB35" s="637"/>
      <c r="CC35" s="637"/>
      <c r="CD35" s="637"/>
      <c r="CE35" s="637"/>
      <c r="CF35" s="637"/>
      <c r="CG35" s="637"/>
      <c r="CH35" s="637"/>
      <c r="CI35" s="637"/>
      <c r="CJ35" s="637"/>
      <c r="CK35" s="637"/>
      <c r="CL35" s="637"/>
      <c r="CM35" s="637"/>
      <c r="CN35" s="174"/>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1"/>
    </row>
    <row r="36" spans="1:113" ht="32.25" customHeight="1" x14ac:dyDescent="0.15">
      <c r="A36" s="174"/>
      <c r="B36" s="198"/>
      <c r="C36" s="636">
        <f>IF(E36="","",C35+1)</f>
        <v>3</v>
      </c>
      <c r="D36" s="636"/>
      <c r="E36" s="637" t="str">
        <f>IF('各会計、関係団体の財政状況及び健全化判断比率'!B9="","",'各会計、関係団体の財政状況及び健全化判断比率'!B9)</f>
        <v>小坂町中小企業従業員退職金等共済事業特別会計</v>
      </c>
      <c r="F36" s="637"/>
      <c r="G36" s="637"/>
      <c r="H36" s="637"/>
      <c r="I36" s="637"/>
      <c r="J36" s="637"/>
      <c r="K36" s="637"/>
      <c r="L36" s="637"/>
      <c r="M36" s="637"/>
      <c r="N36" s="637"/>
      <c r="O36" s="637"/>
      <c r="P36" s="637"/>
      <c r="Q36" s="637"/>
      <c r="R36" s="637"/>
      <c r="S36" s="637"/>
      <c r="T36" s="174"/>
      <c r="U36" s="636">
        <f t="shared" ref="U36:U43" si="4">IF(W36="","",U35+1)</f>
        <v>7</v>
      </c>
      <c r="V36" s="636"/>
      <c r="W36" s="637" t="str">
        <f>IF('各会計、関係団体の財政状況及び健全化判断比率'!B30="","",'各会計、関係団体の財政状況及び健全化判断比率'!B30)</f>
        <v>小坂町介護保険特別会計（保険事業勘定）</v>
      </c>
      <c r="X36" s="637"/>
      <c r="Y36" s="637"/>
      <c r="Z36" s="637"/>
      <c r="AA36" s="637"/>
      <c r="AB36" s="637"/>
      <c r="AC36" s="637"/>
      <c r="AD36" s="637"/>
      <c r="AE36" s="637"/>
      <c r="AF36" s="637"/>
      <c r="AG36" s="637"/>
      <c r="AH36" s="637"/>
      <c r="AI36" s="637"/>
      <c r="AJ36" s="637"/>
      <c r="AK36" s="637"/>
      <c r="AL36" s="174"/>
      <c r="AM36" s="636" t="str">
        <f t="shared" si="0"/>
        <v/>
      </c>
      <c r="AN36" s="636"/>
      <c r="AO36" s="637"/>
      <c r="AP36" s="637"/>
      <c r="AQ36" s="637"/>
      <c r="AR36" s="637"/>
      <c r="AS36" s="637"/>
      <c r="AT36" s="637"/>
      <c r="AU36" s="637"/>
      <c r="AV36" s="637"/>
      <c r="AW36" s="637"/>
      <c r="AX36" s="637"/>
      <c r="AY36" s="637"/>
      <c r="AZ36" s="637"/>
      <c r="BA36" s="637"/>
      <c r="BB36" s="637"/>
      <c r="BC36" s="637"/>
      <c r="BD36" s="174"/>
      <c r="BE36" s="636" t="str">
        <f t="shared" si="1"/>
        <v/>
      </c>
      <c r="BF36" s="636"/>
      <c r="BG36" s="637"/>
      <c r="BH36" s="637"/>
      <c r="BI36" s="637"/>
      <c r="BJ36" s="637"/>
      <c r="BK36" s="637"/>
      <c r="BL36" s="637"/>
      <c r="BM36" s="637"/>
      <c r="BN36" s="637"/>
      <c r="BO36" s="637"/>
      <c r="BP36" s="637"/>
      <c r="BQ36" s="637"/>
      <c r="BR36" s="637"/>
      <c r="BS36" s="637"/>
      <c r="BT36" s="637"/>
      <c r="BU36" s="637"/>
      <c r="BV36" s="174"/>
      <c r="BW36" s="636">
        <f t="shared" si="2"/>
        <v>13</v>
      </c>
      <c r="BX36" s="636"/>
      <c r="BY36" s="637" t="str">
        <f>IF('各会計、関係団体の財政状況及び健全化判断比率'!B70="","",'各会計、関係団体の財政状況及び健全化判断比率'!B70)</f>
        <v>秋田県市町村会館管理組合（一般会計）</v>
      </c>
      <c r="BZ36" s="637"/>
      <c r="CA36" s="637"/>
      <c r="CB36" s="637"/>
      <c r="CC36" s="637"/>
      <c r="CD36" s="637"/>
      <c r="CE36" s="637"/>
      <c r="CF36" s="637"/>
      <c r="CG36" s="637"/>
      <c r="CH36" s="637"/>
      <c r="CI36" s="637"/>
      <c r="CJ36" s="637"/>
      <c r="CK36" s="637"/>
      <c r="CL36" s="637"/>
      <c r="CM36" s="637"/>
      <c r="CN36" s="174"/>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1"/>
    </row>
    <row r="37" spans="1:113" ht="32.25" customHeight="1" x14ac:dyDescent="0.15">
      <c r="A37" s="174"/>
      <c r="B37" s="198"/>
      <c r="C37" s="636">
        <f>IF(E37="","",C36+1)</f>
        <v>4</v>
      </c>
      <c r="D37" s="636"/>
      <c r="E37" s="637" t="str">
        <f>IF('各会計、関係団体の財政状況及び健全化判断比率'!B10="","",'各会計、関係団体の財政状況及び健全化判断比率'!B10)</f>
        <v>小坂町菅原ヤヱ奨学資金特別会計</v>
      </c>
      <c r="F37" s="637"/>
      <c r="G37" s="637"/>
      <c r="H37" s="637"/>
      <c r="I37" s="637"/>
      <c r="J37" s="637"/>
      <c r="K37" s="637"/>
      <c r="L37" s="637"/>
      <c r="M37" s="637"/>
      <c r="N37" s="637"/>
      <c r="O37" s="637"/>
      <c r="P37" s="637"/>
      <c r="Q37" s="637"/>
      <c r="R37" s="637"/>
      <c r="S37" s="637"/>
      <c r="T37" s="174"/>
      <c r="U37" s="636">
        <f t="shared" si="4"/>
        <v>8</v>
      </c>
      <c r="V37" s="636"/>
      <c r="W37" s="637" t="str">
        <f>IF('各会計、関係団体の財政状況及び健全化判断比率'!B31="","",'各会計、関係団体の財政状況及び健全化判断比率'!B31)</f>
        <v>小坂町介護保険特別会計（介護サービス事業勘定）</v>
      </c>
      <c r="X37" s="637"/>
      <c r="Y37" s="637"/>
      <c r="Z37" s="637"/>
      <c r="AA37" s="637"/>
      <c r="AB37" s="637"/>
      <c r="AC37" s="637"/>
      <c r="AD37" s="637"/>
      <c r="AE37" s="637"/>
      <c r="AF37" s="637"/>
      <c r="AG37" s="637"/>
      <c r="AH37" s="637"/>
      <c r="AI37" s="637"/>
      <c r="AJ37" s="637"/>
      <c r="AK37" s="637"/>
      <c r="AL37" s="174"/>
      <c r="AM37" s="636" t="str">
        <f t="shared" si="0"/>
        <v/>
      </c>
      <c r="AN37" s="636"/>
      <c r="AO37" s="637"/>
      <c r="AP37" s="637"/>
      <c r="AQ37" s="637"/>
      <c r="AR37" s="637"/>
      <c r="AS37" s="637"/>
      <c r="AT37" s="637"/>
      <c r="AU37" s="637"/>
      <c r="AV37" s="637"/>
      <c r="AW37" s="637"/>
      <c r="AX37" s="637"/>
      <c r="AY37" s="637"/>
      <c r="AZ37" s="637"/>
      <c r="BA37" s="637"/>
      <c r="BB37" s="637"/>
      <c r="BC37" s="637"/>
      <c r="BD37" s="174"/>
      <c r="BE37" s="636" t="str">
        <f t="shared" si="1"/>
        <v/>
      </c>
      <c r="BF37" s="636"/>
      <c r="BG37" s="637"/>
      <c r="BH37" s="637"/>
      <c r="BI37" s="637"/>
      <c r="BJ37" s="637"/>
      <c r="BK37" s="637"/>
      <c r="BL37" s="637"/>
      <c r="BM37" s="637"/>
      <c r="BN37" s="637"/>
      <c r="BO37" s="637"/>
      <c r="BP37" s="637"/>
      <c r="BQ37" s="637"/>
      <c r="BR37" s="637"/>
      <c r="BS37" s="637"/>
      <c r="BT37" s="637"/>
      <c r="BU37" s="637"/>
      <c r="BV37" s="174"/>
      <c r="BW37" s="636">
        <f t="shared" si="2"/>
        <v>14</v>
      </c>
      <c r="BX37" s="636"/>
      <c r="BY37" s="637" t="str">
        <f>IF('各会計、関係団体の財政状況及び健全化判断比率'!B71="","",'各会計、関係団体の財政状況及び健全化判断比率'!B71)</f>
        <v>秋田県後期高齢者医療広域連合（一般会計）</v>
      </c>
      <c r="BZ37" s="637"/>
      <c r="CA37" s="637"/>
      <c r="CB37" s="637"/>
      <c r="CC37" s="637"/>
      <c r="CD37" s="637"/>
      <c r="CE37" s="637"/>
      <c r="CF37" s="637"/>
      <c r="CG37" s="637"/>
      <c r="CH37" s="637"/>
      <c r="CI37" s="637"/>
      <c r="CJ37" s="637"/>
      <c r="CK37" s="637"/>
      <c r="CL37" s="637"/>
      <c r="CM37" s="637"/>
      <c r="CN37" s="174"/>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1"/>
    </row>
    <row r="38" spans="1:113" ht="32.25" customHeight="1" x14ac:dyDescent="0.15">
      <c r="A38" s="174"/>
      <c r="B38" s="198"/>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4"/>
      <c r="U38" s="636" t="str">
        <f t="shared" si="4"/>
        <v/>
      </c>
      <c r="V38" s="636"/>
      <c r="W38" s="637"/>
      <c r="X38" s="637"/>
      <c r="Y38" s="637"/>
      <c r="Z38" s="637"/>
      <c r="AA38" s="637"/>
      <c r="AB38" s="637"/>
      <c r="AC38" s="637"/>
      <c r="AD38" s="637"/>
      <c r="AE38" s="637"/>
      <c r="AF38" s="637"/>
      <c r="AG38" s="637"/>
      <c r="AH38" s="637"/>
      <c r="AI38" s="637"/>
      <c r="AJ38" s="637"/>
      <c r="AK38" s="637"/>
      <c r="AL38" s="174"/>
      <c r="AM38" s="636" t="str">
        <f t="shared" si="0"/>
        <v/>
      </c>
      <c r="AN38" s="636"/>
      <c r="AO38" s="637"/>
      <c r="AP38" s="637"/>
      <c r="AQ38" s="637"/>
      <c r="AR38" s="637"/>
      <c r="AS38" s="637"/>
      <c r="AT38" s="637"/>
      <c r="AU38" s="637"/>
      <c r="AV38" s="637"/>
      <c r="AW38" s="637"/>
      <c r="AX38" s="637"/>
      <c r="AY38" s="637"/>
      <c r="AZ38" s="637"/>
      <c r="BA38" s="637"/>
      <c r="BB38" s="637"/>
      <c r="BC38" s="637"/>
      <c r="BD38" s="174"/>
      <c r="BE38" s="636" t="str">
        <f t="shared" si="1"/>
        <v/>
      </c>
      <c r="BF38" s="636"/>
      <c r="BG38" s="637"/>
      <c r="BH38" s="637"/>
      <c r="BI38" s="637"/>
      <c r="BJ38" s="637"/>
      <c r="BK38" s="637"/>
      <c r="BL38" s="637"/>
      <c r="BM38" s="637"/>
      <c r="BN38" s="637"/>
      <c r="BO38" s="637"/>
      <c r="BP38" s="637"/>
      <c r="BQ38" s="637"/>
      <c r="BR38" s="637"/>
      <c r="BS38" s="637"/>
      <c r="BT38" s="637"/>
      <c r="BU38" s="637"/>
      <c r="BV38" s="174"/>
      <c r="BW38" s="636">
        <f t="shared" si="2"/>
        <v>15</v>
      </c>
      <c r="BX38" s="636"/>
      <c r="BY38" s="637" t="str">
        <f>IF('各会計、関係団体の財政状況及び健全化判断比率'!B72="","",'各会計、関係団体の財政状況及び健全化判断比率'!B72)</f>
        <v>秋田県後期高齢者医療広域連合（後期高齢者医療特別会計）</v>
      </c>
      <c r="BZ38" s="637"/>
      <c r="CA38" s="637"/>
      <c r="CB38" s="637"/>
      <c r="CC38" s="637"/>
      <c r="CD38" s="637"/>
      <c r="CE38" s="637"/>
      <c r="CF38" s="637"/>
      <c r="CG38" s="637"/>
      <c r="CH38" s="637"/>
      <c r="CI38" s="637"/>
      <c r="CJ38" s="637"/>
      <c r="CK38" s="637"/>
      <c r="CL38" s="637"/>
      <c r="CM38" s="637"/>
      <c r="CN38" s="174"/>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1"/>
    </row>
    <row r="39" spans="1:113" ht="32.25" customHeight="1" x14ac:dyDescent="0.15">
      <c r="A39" s="174"/>
      <c r="B39" s="198"/>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4"/>
      <c r="U39" s="636" t="str">
        <f t="shared" si="4"/>
        <v/>
      </c>
      <c r="V39" s="636"/>
      <c r="W39" s="637"/>
      <c r="X39" s="637"/>
      <c r="Y39" s="637"/>
      <c r="Z39" s="637"/>
      <c r="AA39" s="637"/>
      <c r="AB39" s="637"/>
      <c r="AC39" s="637"/>
      <c r="AD39" s="637"/>
      <c r="AE39" s="637"/>
      <c r="AF39" s="637"/>
      <c r="AG39" s="637"/>
      <c r="AH39" s="637"/>
      <c r="AI39" s="637"/>
      <c r="AJ39" s="637"/>
      <c r="AK39" s="637"/>
      <c r="AL39" s="174"/>
      <c r="AM39" s="636" t="str">
        <f t="shared" si="0"/>
        <v/>
      </c>
      <c r="AN39" s="636"/>
      <c r="AO39" s="637"/>
      <c r="AP39" s="637"/>
      <c r="AQ39" s="637"/>
      <c r="AR39" s="637"/>
      <c r="AS39" s="637"/>
      <c r="AT39" s="637"/>
      <c r="AU39" s="637"/>
      <c r="AV39" s="637"/>
      <c r="AW39" s="637"/>
      <c r="AX39" s="637"/>
      <c r="AY39" s="637"/>
      <c r="AZ39" s="637"/>
      <c r="BA39" s="637"/>
      <c r="BB39" s="637"/>
      <c r="BC39" s="637"/>
      <c r="BD39" s="174"/>
      <c r="BE39" s="636" t="str">
        <f t="shared" si="1"/>
        <v/>
      </c>
      <c r="BF39" s="636"/>
      <c r="BG39" s="637"/>
      <c r="BH39" s="637"/>
      <c r="BI39" s="637"/>
      <c r="BJ39" s="637"/>
      <c r="BK39" s="637"/>
      <c r="BL39" s="637"/>
      <c r="BM39" s="637"/>
      <c r="BN39" s="637"/>
      <c r="BO39" s="637"/>
      <c r="BP39" s="637"/>
      <c r="BQ39" s="637"/>
      <c r="BR39" s="637"/>
      <c r="BS39" s="637"/>
      <c r="BT39" s="637"/>
      <c r="BU39" s="637"/>
      <c r="BV39" s="174"/>
      <c r="BW39" s="636">
        <f t="shared" si="2"/>
        <v>16</v>
      </c>
      <c r="BX39" s="636"/>
      <c r="BY39" s="637" t="str">
        <f>IF('各会計、関係団体の財政状況及び健全化判断比率'!B73="","",'各会計、関係団体の財政状況及び健全化判断比率'!B73)</f>
        <v>秋田県町村電算システム共同事業組合（一般会計）</v>
      </c>
      <c r="BZ39" s="637"/>
      <c r="CA39" s="637"/>
      <c r="CB39" s="637"/>
      <c r="CC39" s="637"/>
      <c r="CD39" s="637"/>
      <c r="CE39" s="637"/>
      <c r="CF39" s="637"/>
      <c r="CG39" s="637"/>
      <c r="CH39" s="637"/>
      <c r="CI39" s="637"/>
      <c r="CJ39" s="637"/>
      <c r="CK39" s="637"/>
      <c r="CL39" s="637"/>
      <c r="CM39" s="637"/>
      <c r="CN39" s="174"/>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1"/>
    </row>
    <row r="40" spans="1:113" ht="32.25" customHeight="1" x14ac:dyDescent="0.15">
      <c r="A40" s="174"/>
      <c r="B40" s="198"/>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4"/>
      <c r="U40" s="636" t="str">
        <f t="shared" si="4"/>
        <v/>
      </c>
      <c r="V40" s="636"/>
      <c r="W40" s="637"/>
      <c r="X40" s="637"/>
      <c r="Y40" s="637"/>
      <c r="Z40" s="637"/>
      <c r="AA40" s="637"/>
      <c r="AB40" s="637"/>
      <c r="AC40" s="637"/>
      <c r="AD40" s="637"/>
      <c r="AE40" s="637"/>
      <c r="AF40" s="637"/>
      <c r="AG40" s="637"/>
      <c r="AH40" s="637"/>
      <c r="AI40" s="637"/>
      <c r="AJ40" s="637"/>
      <c r="AK40" s="637"/>
      <c r="AL40" s="174"/>
      <c r="AM40" s="636" t="str">
        <f t="shared" si="0"/>
        <v/>
      </c>
      <c r="AN40" s="636"/>
      <c r="AO40" s="637"/>
      <c r="AP40" s="637"/>
      <c r="AQ40" s="637"/>
      <c r="AR40" s="637"/>
      <c r="AS40" s="637"/>
      <c r="AT40" s="637"/>
      <c r="AU40" s="637"/>
      <c r="AV40" s="637"/>
      <c r="AW40" s="637"/>
      <c r="AX40" s="637"/>
      <c r="AY40" s="637"/>
      <c r="AZ40" s="637"/>
      <c r="BA40" s="637"/>
      <c r="BB40" s="637"/>
      <c r="BC40" s="637"/>
      <c r="BD40" s="174"/>
      <c r="BE40" s="636" t="str">
        <f t="shared" si="1"/>
        <v/>
      </c>
      <c r="BF40" s="636"/>
      <c r="BG40" s="637"/>
      <c r="BH40" s="637"/>
      <c r="BI40" s="637"/>
      <c r="BJ40" s="637"/>
      <c r="BK40" s="637"/>
      <c r="BL40" s="637"/>
      <c r="BM40" s="637"/>
      <c r="BN40" s="637"/>
      <c r="BO40" s="637"/>
      <c r="BP40" s="637"/>
      <c r="BQ40" s="637"/>
      <c r="BR40" s="637"/>
      <c r="BS40" s="637"/>
      <c r="BT40" s="637"/>
      <c r="BU40" s="637"/>
      <c r="BV40" s="174"/>
      <c r="BW40" s="636">
        <f t="shared" si="2"/>
        <v>17</v>
      </c>
      <c r="BX40" s="636"/>
      <c r="BY40" s="637" t="str">
        <f>IF('各会計、関係団体の財政状況及び健全化判断比率'!B74="","",'各会計、関係団体の財政状況及び健全化判断比率'!B74)</f>
        <v>鹿角広域行政組合（一般会計）</v>
      </c>
      <c r="BZ40" s="637"/>
      <c r="CA40" s="637"/>
      <c r="CB40" s="637"/>
      <c r="CC40" s="637"/>
      <c r="CD40" s="637"/>
      <c r="CE40" s="637"/>
      <c r="CF40" s="637"/>
      <c r="CG40" s="637"/>
      <c r="CH40" s="637"/>
      <c r="CI40" s="637"/>
      <c r="CJ40" s="637"/>
      <c r="CK40" s="637"/>
      <c r="CL40" s="637"/>
      <c r="CM40" s="637"/>
      <c r="CN40" s="174"/>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1"/>
    </row>
    <row r="41" spans="1:113" ht="32.25" customHeight="1" x14ac:dyDescent="0.15">
      <c r="A41" s="174"/>
      <c r="B41" s="198"/>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4"/>
      <c r="U41" s="636" t="str">
        <f t="shared" si="4"/>
        <v/>
      </c>
      <c r="V41" s="636"/>
      <c r="W41" s="637"/>
      <c r="X41" s="637"/>
      <c r="Y41" s="637"/>
      <c r="Z41" s="637"/>
      <c r="AA41" s="637"/>
      <c r="AB41" s="637"/>
      <c r="AC41" s="637"/>
      <c r="AD41" s="637"/>
      <c r="AE41" s="637"/>
      <c r="AF41" s="637"/>
      <c r="AG41" s="637"/>
      <c r="AH41" s="637"/>
      <c r="AI41" s="637"/>
      <c r="AJ41" s="637"/>
      <c r="AK41" s="637"/>
      <c r="AL41" s="174"/>
      <c r="AM41" s="636" t="str">
        <f t="shared" si="0"/>
        <v/>
      </c>
      <c r="AN41" s="636"/>
      <c r="AO41" s="637"/>
      <c r="AP41" s="637"/>
      <c r="AQ41" s="637"/>
      <c r="AR41" s="637"/>
      <c r="AS41" s="637"/>
      <c r="AT41" s="637"/>
      <c r="AU41" s="637"/>
      <c r="AV41" s="637"/>
      <c r="AW41" s="637"/>
      <c r="AX41" s="637"/>
      <c r="AY41" s="637"/>
      <c r="AZ41" s="637"/>
      <c r="BA41" s="637"/>
      <c r="BB41" s="637"/>
      <c r="BC41" s="637"/>
      <c r="BD41" s="174"/>
      <c r="BE41" s="636" t="str">
        <f t="shared" si="1"/>
        <v/>
      </c>
      <c r="BF41" s="636"/>
      <c r="BG41" s="637"/>
      <c r="BH41" s="637"/>
      <c r="BI41" s="637"/>
      <c r="BJ41" s="637"/>
      <c r="BK41" s="637"/>
      <c r="BL41" s="637"/>
      <c r="BM41" s="637"/>
      <c r="BN41" s="637"/>
      <c r="BO41" s="637"/>
      <c r="BP41" s="637"/>
      <c r="BQ41" s="637"/>
      <c r="BR41" s="637"/>
      <c r="BS41" s="637"/>
      <c r="BT41" s="637"/>
      <c r="BU41" s="637"/>
      <c r="BV41" s="174"/>
      <c r="BW41" s="636">
        <f t="shared" si="2"/>
        <v>18</v>
      </c>
      <c r="BX41" s="636"/>
      <c r="BY41" s="637" t="str">
        <f>IF('各会計、関係団体の財政状況及び健全化判断比率'!B75="","",'各会計、関係団体の財政状況及び健全化判断比率'!B75)</f>
        <v>鹿角広域行政組合（鹿角地域ふるさと市町村圏基金特別会計）</v>
      </c>
      <c r="BZ41" s="637"/>
      <c r="CA41" s="637"/>
      <c r="CB41" s="637"/>
      <c r="CC41" s="637"/>
      <c r="CD41" s="637"/>
      <c r="CE41" s="637"/>
      <c r="CF41" s="637"/>
      <c r="CG41" s="637"/>
      <c r="CH41" s="637"/>
      <c r="CI41" s="637"/>
      <c r="CJ41" s="637"/>
      <c r="CK41" s="637"/>
      <c r="CL41" s="637"/>
      <c r="CM41" s="637"/>
      <c r="CN41" s="174"/>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1"/>
    </row>
    <row r="42" spans="1:113" ht="32.25" customHeight="1" x14ac:dyDescent="0.15">
      <c r="B42" s="198"/>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4"/>
      <c r="U42" s="636" t="str">
        <f t="shared" si="4"/>
        <v/>
      </c>
      <c r="V42" s="636"/>
      <c r="W42" s="637"/>
      <c r="X42" s="637"/>
      <c r="Y42" s="637"/>
      <c r="Z42" s="637"/>
      <c r="AA42" s="637"/>
      <c r="AB42" s="637"/>
      <c r="AC42" s="637"/>
      <c r="AD42" s="637"/>
      <c r="AE42" s="637"/>
      <c r="AF42" s="637"/>
      <c r="AG42" s="637"/>
      <c r="AH42" s="637"/>
      <c r="AI42" s="637"/>
      <c r="AJ42" s="637"/>
      <c r="AK42" s="637"/>
      <c r="AL42" s="174"/>
      <c r="AM42" s="636" t="str">
        <f t="shared" si="0"/>
        <v/>
      </c>
      <c r="AN42" s="636"/>
      <c r="AO42" s="637"/>
      <c r="AP42" s="637"/>
      <c r="AQ42" s="637"/>
      <c r="AR42" s="637"/>
      <c r="AS42" s="637"/>
      <c r="AT42" s="637"/>
      <c r="AU42" s="637"/>
      <c r="AV42" s="637"/>
      <c r="AW42" s="637"/>
      <c r="AX42" s="637"/>
      <c r="AY42" s="637"/>
      <c r="AZ42" s="637"/>
      <c r="BA42" s="637"/>
      <c r="BB42" s="637"/>
      <c r="BC42" s="637"/>
      <c r="BD42" s="174"/>
      <c r="BE42" s="636" t="str">
        <f t="shared" si="1"/>
        <v/>
      </c>
      <c r="BF42" s="636"/>
      <c r="BG42" s="637"/>
      <c r="BH42" s="637"/>
      <c r="BI42" s="637"/>
      <c r="BJ42" s="637"/>
      <c r="BK42" s="637"/>
      <c r="BL42" s="637"/>
      <c r="BM42" s="637"/>
      <c r="BN42" s="637"/>
      <c r="BO42" s="637"/>
      <c r="BP42" s="637"/>
      <c r="BQ42" s="637"/>
      <c r="BR42" s="637"/>
      <c r="BS42" s="637"/>
      <c r="BT42" s="637"/>
      <c r="BU42" s="637"/>
      <c r="BV42" s="174"/>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4"/>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1"/>
    </row>
    <row r="43" spans="1:113" ht="32.25" customHeight="1" x14ac:dyDescent="0.15">
      <c r="B43" s="198"/>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4"/>
      <c r="U43" s="636" t="str">
        <f t="shared" si="4"/>
        <v/>
      </c>
      <c r="V43" s="636"/>
      <c r="W43" s="637"/>
      <c r="X43" s="637"/>
      <c r="Y43" s="637"/>
      <c r="Z43" s="637"/>
      <c r="AA43" s="637"/>
      <c r="AB43" s="637"/>
      <c r="AC43" s="637"/>
      <c r="AD43" s="637"/>
      <c r="AE43" s="637"/>
      <c r="AF43" s="637"/>
      <c r="AG43" s="637"/>
      <c r="AH43" s="637"/>
      <c r="AI43" s="637"/>
      <c r="AJ43" s="637"/>
      <c r="AK43" s="637"/>
      <c r="AL43" s="174"/>
      <c r="AM43" s="636" t="str">
        <f t="shared" si="0"/>
        <v/>
      </c>
      <c r="AN43" s="636"/>
      <c r="AO43" s="637"/>
      <c r="AP43" s="637"/>
      <c r="AQ43" s="637"/>
      <c r="AR43" s="637"/>
      <c r="AS43" s="637"/>
      <c r="AT43" s="637"/>
      <c r="AU43" s="637"/>
      <c r="AV43" s="637"/>
      <c r="AW43" s="637"/>
      <c r="AX43" s="637"/>
      <c r="AY43" s="637"/>
      <c r="AZ43" s="637"/>
      <c r="BA43" s="637"/>
      <c r="BB43" s="637"/>
      <c r="BC43" s="637"/>
      <c r="BD43" s="174"/>
      <c r="BE43" s="636" t="str">
        <f t="shared" si="1"/>
        <v/>
      </c>
      <c r="BF43" s="636"/>
      <c r="BG43" s="637"/>
      <c r="BH43" s="637"/>
      <c r="BI43" s="637"/>
      <c r="BJ43" s="637"/>
      <c r="BK43" s="637"/>
      <c r="BL43" s="637"/>
      <c r="BM43" s="637"/>
      <c r="BN43" s="637"/>
      <c r="BO43" s="637"/>
      <c r="BP43" s="637"/>
      <c r="BQ43" s="637"/>
      <c r="BR43" s="637"/>
      <c r="BS43" s="637"/>
      <c r="BT43" s="637"/>
      <c r="BU43" s="637"/>
      <c r="BV43" s="174"/>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4"/>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3" t="s">
        <v>577</v>
      </c>
    </row>
    <row r="54" spans="5:113" x14ac:dyDescent="0.15"/>
    <row r="55" spans="5:113" x14ac:dyDescent="0.15"/>
    <row r="56" spans="5:113" x14ac:dyDescent="0.15"/>
  </sheetData>
  <sheetProtection algorithmName="SHA-512" hashValue="GoGUHNe+eY+QLSj6X8A9ttneJQ19F0JO9w36eCL/tWdyrjR+eqF2Ss914jcM5XktIBUwkCv4gL44Ehy8io4Ong==" saltValue="qAyiP6VC7JPmBGoctaHM2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6" t="s">
        <v>560</v>
      </c>
      <c r="D34" s="1216"/>
      <c r="E34" s="1217"/>
      <c r="F34" s="32">
        <v>10.54</v>
      </c>
      <c r="G34" s="33">
        <v>10.67</v>
      </c>
      <c r="H34" s="33">
        <v>10.85</v>
      </c>
      <c r="I34" s="33">
        <v>10.64</v>
      </c>
      <c r="J34" s="34">
        <v>9.76</v>
      </c>
      <c r="K34" s="22"/>
      <c r="L34" s="22"/>
      <c r="M34" s="22"/>
      <c r="N34" s="22"/>
      <c r="O34" s="22"/>
      <c r="P34" s="22"/>
    </row>
    <row r="35" spans="1:16" ht="39" customHeight="1" x14ac:dyDescent="0.15">
      <c r="A35" s="22"/>
      <c r="B35" s="35"/>
      <c r="C35" s="1210" t="s">
        <v>561</v>
      </c>
      <c r="D35" s="1211"/>
      <c r="E35" s="1212"/>
      <c r="F35" s="36">
        <v>4.3600000000000003</v>
      </c>
      <c r="G35" s="37">
        <v>3.43</v>
      </c>
      <c r="H35" s="37">
        <v>4.1500000000000004</v>
      </c>
      <c r="I35" s="37">
        <v>4</v>
      </c>
      <c r="J35" s="38">
        <v>3.6</v>
      </c>
      <c r="K35" s="22"/>
      <c r="L35" s="22"/>
      <c r="M35" s="22"/>
      <c r="N35" s="22"/>
      <c r="O35" s="22"/>
      <c r="P35" s="22"/>
    </row>
    <row r="36" spans="1:16" ht="39" customHeight="1" x14ac:dyDescent="0.15">
      <c r="A36" s="22"/>
      <c r="B36" s="35"/>
      <c r="C36" s="1210" t="s">
        <v>562</v>
      </c>
      <c r="D36" s="1211"/>
      <c r="E36" s="1212"/>
      <c r="F36" s="36">
        <v>1.46</v>
      </c>
      <c r="G36" s="37">
        <v>0.82</v>
      </c>
      <c r="H36" s="37">
        <v>0.25</v>
      </c>
      <c r="I36" s="37">
        <v>0.81</v>
      </c>
      <c r="J36" s="38">
        <v>0.88</v>
      </c>
      <c r="K36" s="22"/>
      <c r="L36" s="22"/>
      <c r="M36" s="22"/>
      <c r="N36" s="22"/>
      <c r="O36" s="22"/>
      <c r="P36" s="22"/>
    </row>
    <row r="37" spans="1:16" ht="39" customHeight="1" x14ac:dyDescent="0.15">
      <c r="A37" s="22"/>
      <c r="B37" s="35"/>
      <c r="C37" s="1210" t="s">
        <v>563</v>
      </c>
      <c r="D37" s="1211"/>
      <c r="E37" s="1212"/>
      <c r="F37" s="36">
        <v>0.56999999999999995</v>
      </c>
      <c r="G37" s="37">
        <v>0.32</v>
      </c>
      <c r="H37" s="37" t="s">
        <v>564</v>
      </c>
      <c r="I37" s="37">
        <v>0.12</v>
      </c>
      <c r="J37" s="38">
        <v>0.23</v>
      </c>
      <c r="K37" s="22"/>
      <c r="L37" s="22"/>
      <c r="M37" s="22"/>
      <c r="N37" s="22"/>
      <c r="O37" s="22"/>
      <c r="P37" s="22"/>
    </row>
    <row r="38" spans="1:16" ht="39" customHeight="1" x14ac:dyDescent="0.15">
      <c r="A38" s="22"/>
      <c r="B38" s="35"/>
      <c r="C38" s="1210" t="s">
        <v>565</v>
      </c>
      <c r="D38" s="1211"/>
      <c r="E38" s="1212"/>
      <c r="F38" s="36">
        <v>0</v>
      </c>
      <c r="G38" s="37">
        <v>0</v>
      </c>
      <c r="H38" s="37">
        <v>0</v>
      </c>
      <c r="I38" s="37">
        <v>0</v>
      </c>
      <c r="J38" s="38">
        <v>0</v>
      </c>
      <c r="K38" s="22"/>
      <c r="L38" s="22"/>
      <c r="M38" s="22"/>
      <c r="N38" s="22"/>
      <c r="O38" s="22"/>
      <c r="P38" s="22"/>
    </row>
    <row r="39" spans="1:16" ht="39" customHeight="1" x14ac:dyDescent="0.15">
      <c r="A39" s="22"/>
      <c r="B39" s="35"/>
      <c r="C39" s="1210" t="s">
        <v>566</v>
      </c>
      <c r="D39" s="1211"/>
      <c r="E39" s="1212"/>
      <c r="F39" s="36">
        <v>0</v>
      </c>
      <c r="G39" s="37">
        <v>0</v>
      </c>
      <c r="H39" s="37">
        <v>0</v>
      </c>
      <c r="I39" s="37">
        <v>0</v>
      </c>
      <c r="J39" s="38">
        <v>0</v>
      </c>
      <c r="K39" s="22"/>
      <c r="L39" s="22"/>
      <c r="M39" s="22"/>
      <c r="N39" s="22"/>
      <c r="O39" s="22"/>
      <c r="P39" s="22"/>
    </row>
    <row r="40" spans="1:16" ht="39" customHeight="1" x14ac:dyDescent="0.15">
      <c r="A40" s="22"/>
      <c r="B40" s="35"/>
      <c r="C40" s="1210" t="s">
        <v>567</v>
      </c>
      <c r="D40" s="1211"/>
      <c r="E40" s="1212"/>
      <c r="F40" s="36">
        <v>0</v>
      </c>
      <c r="G40" s="37">
        <v>0</v>
      </c>
      <c r="H40" s="37">
        <v>0</v>
      </c>
      <c r="I40" s="37">
        <v>0</v>
      </c>
      <c r="J40" s="38">
        <v>0</v>
      </c>
      <c r="K40" s="22"/>
      <c r="L40" s="22"/>
      <c r="M40" s="22"/>
      <c r="N40" s="22"/>
      <c r="O40" s="22"/>
      <c r="P40" s="22"/>
    </row>
    <row r="41" spans="1:16" ht="39" customHeight="1" x14ac:dyDescent="0.15">
      <c r="A41" s="22"/>
      <c r="B41" s="35"/>
      <c r="C41" s="1210" t="s">
        <v>568</v>
      </c>
      <c r="D41" s="1211"/>
      <c r="E41" s="1212"/>
      <c r="F41" s="36">
        <v>0</v>
      </c>
      <c r="G41" s="37">
        <v>0</v>
      </c>
      <c r="H41" s="37">
        <v>0</v>
      </c>
      <c r="I41" s="37">
        <v>0</v>
      </c>
      <c r="J41" s="38">
        <v>0</v>
      </c>
      <c r="K41" s="22"/>
      <c r="L41" s="22"/>
      <c r="M41" s="22"/>
      <c r="N41" s="22"/>
      <c r="O41" s="22"/>
      <c r="P41" s="22"/>
    </row>
    <row r="42" spans="1:16" ht="39" customHeight="1" x14ac:dyDescent="0.15">
      <c r="A42" s="22"/>
      <c r="B42" s="39"/>
      <c r="C42" s="1210" t="s">
        <v>569</v>
      </c>
      <c r="D42" s="1211"/>
      <c r="E42" s="1212"/>
      <c r="F42" s="36" t="s">
        <v>511</v>
      </c>
      <c r="G42" s="37" t="s">
        <v>511</v>
      </c>
      <c r="H42" s="37" t="s">
        <v>511</v>
      </c>
      <c r="I42" s="37" t="s">
        <v>511</v>
      </c>
      <c r="J42" s="38" t="s">
        <v>511</v>
      </c>
      <c r="K42" s="22"/>
      <c r="L42" s="22"/>
      <c r="M42" s="22"/>
      <c r="N42" s="22"/>
      <c r="O42" s="22"/>
      <c r="P42" s="22"/>
    </row>
    <row r="43" spans="1:16" ht="39" customHeight="1" thickBot="1" x14ac:dyDescent="0.2">
      <c r="A43" s="22"/>
      <c r="B43" s="40"/>
      <c r="C43" s="1213" t="s">
        <v>570</v>
      </c>
      <c r="D43" s="1214"/>
      <c r="E43" s="121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idqa9ECOeFcwuvMLz4VGs+sTN7VmeAj5XzjvvL98F5FedXxH65DjrTZ5y+79RqDKwm/QH8wrtX8bf1HgMYO2A==" saltValue="KB/y2rXaTU9op7CjFWs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531</v>
      </c>
      <c r="L45" s="60">
        <v>546</v>
      </c>
      <c r="M45" s="60">
        <v>556</v>
      </c>
      <c r="N45" s="60">
        <v>571</v>
      </c>
      <c r="O45" s="61">
        <v>571</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511</v>
      </c>
      <c r="L46" s="64" t="s">
        <v>511</v>
      </c>
      <c r="M46" s="64" t="s">
        <v>511</v>
      </c>
      <c r="N46" s="64" t="s">
        <v>511</v>
      </c>
      <c r="O46" s="65" t="s">
        <v>511</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511</v>
      </c>
      <c r="L47" s="64" t="s">
        <v>511</v>
      </c>
      <c r="M47" s="64" t="s">
        <v>511</v>
      </c>
      <c r="N47" s="64" t="s">
        <v>511</v>
      </c>
      <c r="O47" s="65" t="s">
        <v>511</v>
      </c>
      <c r="P47" s="48"/>
      <c r="Q47" s="48"/>
      <c r="R47" s="48"/>
      <c r="S47" s="48"/>
      <c r="T47" s="48"/>
      <c r="U47" s="48"/>
    </row>
    <row r="48" spans="1:21" ht="30.75" customHeight="1" x14ac:dyDescent="0.15">
      <c r="A48" s="48"/>
      <c r="B48" s="1220"/>
      <c r="C48" s="1221"/>
      <c r="D48" s="62"/>
      <c r="E48" s="1226" t="s">
        <v>15</v>
      </c>
      <c r="F48" s="1226"/>
      <c r="G48" s="1226"/>
      <c r="H48" s="1226"/>
      <c r="I48" s="1226"/>
      <c r="J48" s="1227"/>
      <c r="K48" s="63">
        <v>227</v>
      </c>
      <c r="L48" s="64">
        <v>224</v>
      </c>
      <c r="M48" s="64">
        <v>220</v>
      </c>
      <c r="N48" s="64">
        <v>226</v>
      </c>
      <c r="O48" s="65">
        <v>226</v>
      </c>
      <c r="P48" s="48"/>
      <c r="Q48" s="48"/>
      <c r="R48" s="48"/>
      <c r="S48" s="48"/>
      <c r="T48" s="48"/>
      <c r="U48" s="48"/>
    </row>
    <row r="49" spans="1:21" ht="30.75" customHeight="1" x14ac:dyDescent="0.15">
      <c r="A49" s="48"/>
      <c r="B49" s="1220"/>
      <c r="C49" s="1221"/>
      <c r="D49" s="62"/>
      <c r="E49" s="1226" t="s">
        <v>16</v>
      </c>
      <c r="F49" s="1226"/>
      <c r="G49" s="1226"/>
      <c r="H49" s="1226"/>
      <c r="I49" s="1226"/>
      <c r="J49" s="1227"/>
      <c r="K49" s="63" t="s">
        <v>511</v>
      </c>
      <c r="L49" s="64" t="s">
        <v>511</v>
      </c>
      <c r="M49" s="64" t="s">
        <v>511</v>
      </c>
      <c r="N49" s="64" t="s">
        <v>511</v>
      </c>
      <c r="O49" s="65" t="s">
        <v>511</v>
      </c>
      <c r="P49" s="48"/>
      <c r="Q49" s="48"/>
      <c r="R49" s="48"/>
      <c r="S49" s="48"/>
      <c r="T49" s="48"/>
      <c r="U49" s="48"/>
    </row>
    <row r="50" spans="1:21" ht="30.75" customHeight="1" x14ac:dyDescent="0.15">
      <c r="A50" s="48"/>
      <c r="B50" s="1220"/>
      <c r="C50" s="1221"/>
      <c r="D50" s="62"/>
      <c r="E50" s="1226" t="s">
        <v>17</v>
      </c>
      <c r="F50" s="1226"/>
      <c r="G50" s="1226"/>
      <c r="H50" s="1226"/>
      <c r="I50" s="1226"/>
      <c r="J50" s="1227"/>
      <c r="K50" s="63">
        <v>13</v>
      </c>
      <c r="L50" s="64">
        <v>12</v>
      </c>
      <c r="M50" s="64">
        <v>12</v>
      </c>
      <c r="N50" s="64">
        <v>11</v>
      </c>
      <c r="O50" s="65">
        <v>11</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511</v>
      </c>
      <c r="L51" s="64" t="s">
        <v>511</v>
      </c>
      <c r="M51" s="64" t="s">
        <v>511</v>
      </c>
      <c r="N51" s="64" t="s">
        <v>511</v>
      </c>
      <c r="O51" s="65" t="s">
        <v>511</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429</v>
      </c>
      <c r="L52" s="64">
        <v>435</v>
      </c>
      <c r="M52" s="64">
        <v>441</v>
      </c>
      <c r="N52" s="64">
        <v>437</v>
      </c>
      <c r="O52" s="65">
        <v>457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342</v>
      </c>
      <c r="L53" s="69">
        <v>347</v>
      </c>
      <c r="M53" s="69">
        <v>347</v>
      </c>
      <c r="N53" s="69">
        <v>371</v>
      </c>
      <c r="O53" s="70">
        <v>351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34" t="s">
        <v>25</v>
      </c>
      <c r="C57" s="1235"/>
      <c r="D57" s="1238" t="s">
        <v>26</v>
      </c>
      <c r="E57" s="1239"/>
      <c r="F57" s="1239"/>
      <c r="G57" s="1239"/>
      <c r="H57" s="1239"/>
      <c r="I57" s="1239"/>
      <c r="J57" s="1240"/>
      <c r="K57" s="83" t="s">
        <v>511</v>
      </c>
      <c r="L57" s="84" t="s">
        <v>511</v>
      </c>
      <c r="M57" s="84" t="s">
        <v>511</v>
      </c>
      <c r="N57" s="84" t="s">
        <v>511</v>
      </c>
      <c r="O57" s="85" t="s">
        <v>511</v>
      </c>
    </row>
    <row r="58" spans="1:21" ht="31.5" customHeight="1" thickBot="1" x14ac:dyDescent="0.2">
      <c r="B58" s="1236"/>
      <c r="C58" s="1237"/>
      <c r="D58" s="1241" t="s">
        <v>27</v>
      </c>
      <c r="E58" s="1242"/>
      <c r="F58" s="1242"/>
      <c r="G58" s="1242"/>
      <c r="H58" s="1242"/>
      <c r="I58" s="1242"/>
      <c r="J58" s="1243"/>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ZGJ4D4S8t8CP9o6JUO49prCv2GDCxFDKS9ZxBmJwXXjLA+ufoM+zad3zdPkzriyZF2lO6khSaOK8FP5/DQ/AA==" saltValue="8VQBU+rOvBRZDNDSlCX7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44" t="s">
        <v>30</v>
      </c>
      <c r="C41" s="1245"/>
      <c r="D41" s="102"/>
      <c r="E41" s="1250" t="s">
        <v>31</v>
      </c>
      <c r="F41" s="1250"/>
      <c r="G41" s="1250"/>
      <c r="H41" s="1251"/>
      <c r="I41" s="354">
        <v>5065</v>
      </c>
      <c r="J41" s="355">
        <v>4925</v>
      </c>
      <c r="K41" s="355">
        <v>4809</v>
      </c>
      <c r="L41" s="355">
        <v>4614</v>
      </c>
      <c r="M41" s="356">
        <v>4333</v>
      </c>
    </row>
    <row r="42" spans="2:13" ht="27.75" customHeight="1" x14ac:dyDescent="0.15">
      <c r="B42" s="1246"/>
      <c r="C42" s="1247"/>
      <c r="D42" s="103"/>
      <c r="E42" s="1252" t="s">
        <v>32</v>
      </c>
      <c r="F42" s="1252"/>
      <c r="G42" s="1252"/>
      <c r="H42" s="1253"/>
      <c r="I42" s="357">
        <v>74</v>
      </c>
      <c r="J42" s="358">
        <v>63</v>
      </c>
      <c r="K42" s="358">
        <v>53</v>
      </c>
      <c r="L42" s="358">
        <v>42</v>
      </c>
      <c r="M42" s="359">
        <v>32</v>
      </c>
    </row>
    <row r="43" spans="2:13" ht="27.75" customHeight="1" x14ac:dyDescent="0.15">
      <c r="B43" s="1246"/>
      <c r="C43" s="1247"/>
      <c r="D43" s="103"/>
      <c r="E43" s="1252" t="s">
        <v>33</v>
      </c>
      <c r="F43" s="1252"/>
      <c r="G43" s="1252"/>
      <c r="H43" s="1253"/>
      <c r="I43" s="357">
        <v>3404</v>
      </c>
      <c r="J43" s="358">
        <v>3227</v>
      </c>
      <c r="K43" s="358">
        <v>3087</v>
      </c>
      <c r="L43" s="358">
        <v>3015</v>
      </c>
      <c r="M43" s="359">
        <v>2929</v>
      </c>
    </row>
    <row r="44" spans="2:13" ht="27.75" customHeight="1" x14ac:dyDescent="0.15">
      <c r="B44" s="1246"/>
      <c r="C44" s="1247"/>
      <c r="D44" s="103"/>
      <c r="E44" s="1252" t="s">
        <v>34</v>
      </c>
      <c r="F44" s="1252"/>
      <c r="G44" s="1252"/>
      <c r="H44" s="1253"/>
      <c r="I44" s="357">
        <v>133</v>
      </c>
      <c r="J44" s="358">
        <v>129</v>
      </c>
      <c r="K44" s="358">
        <v>127</v>
      </c>
      <c r="L44" s="358">
        <v>159</v>
      </c>
      <c r="M44" s="359">
        <v>240</v>
      </c>
    </row>
    <row r="45" spans="2:13" ht="27.75" customHeight="1" x14ac:dyDescent="0.15">
      <c r="B45" s="1246"/>
      <c r="C45" s="1247"/>
      <c r="D45" s="103"/>
      <c r="E45" s="1252" t="s">
        <v>35</v>
      </c>
      <c r="F45" s="1252"/>
      <c r="G45" s="1252"/>
      <c r="H45" s="1253"/>
      <c r="I45" s="357">
        <v>538</v>
      </c>
      <c r="J45" s="358">
        <v>490</v>
      </c>
      <c r="K45" s="358">
        <v>470</v>
      </c>
      <c r="L45" s="358">
        <v>426</v>
      </c>
      <c r="M45" s="359">
        <v>378</v>
      </c>
    </row>
    <row r="46" spans="2:13" ht="27.75" customHeight="1" x14ac:dyDescent="0.15">
      <c r="B46" s="1246"/>
      <c r="C46" s="1247"/>
      <c r="D46" s="104"/>
      <c r="E46" s="1252" t="s">
        <v>36</v>
      </c>
      <c r="F46" s="1252"/>
      <c r="G46" s="1252"/>
      <c r="H46" s="1253"/>
      <c r="I46" s="357" t="s">
        <v>511</v>
      </c>
      <c r="J46" s="358" t="s">
        <v>511</v>
      </c>
      <c r="K46" s="358" t="s">
        <v>511</v>
      </c>
      <c r="L46" s="358" t="s">
        <v>511</v>
      </c>
      <c r="M46" s="359" t="s">
        <v>511</v>
      </c>
    </row>
    <row r="47" spans="2:13" ht="27.75" customHeight="1" x14ac:dyDescent="0.15">
      <c r="B47" s="1246"/>
      <c r="C47" s="1247"/>
      <c r="D47" s="105"/>
      <c r="E47" s="1254" t="s">
        <v>37</v>
      </c>
      <c r="F47" s="1255"/>
      <c r="G47" s="1255"/>
      <c r="H47" s="1256"/>
      <c r="I47" s="357" t="s">
        <v>511</v>
      </c>
      <c r="J47" s="358" t="s">
        <v>511</v>
      </c>
      <c r="K47" s="358" t="s">
        <v>511</v>
      </c>
      <c r="L47" s="358" t="s">
        <v>511</v>
      </c>
      <c r="M47" s="359" t="s">
        <v>511</v>
      </c>
    </row>
    <row r="48" spans="2:13" ht="27.75" customHeight="1" x14ac:dyDescent="0.15">
      <c r="B48" s="1246"/>
      <c r="C48" s="1247"/>
      <c r="D48" s="103"/>
      <c r="E48" s="1252" t="s">
        <v>38</v>
      </c>
      <c r="F48" s="1252"/>
      <c r="G48" s="1252"/>
      <c r="H48" s="1253"/>
      <c r="I48" s="357" t="s">
        <v>511</v>
      </c>
      <c r="J48" s="358" t="s">
        <v>511</v>
      </c>
      <c r="K48" s="358" t="s">
        <v>511</v>
      </c>
      <c r="L48" s="358" t="s">
        <v>511</v>
      </c>
      <c r="M48" s="359" t="s">
        <v>511</v>
      </c>
    </row>
    <row r="49" spans="2:13" ht="27.75" customHeight="1" x14ac:dyDescent="0.15">
      <c r="B49" s="1248"/>
      <c r="C49" s="1249"/>
      <c r="D49" s="103"/>
      <c r="E49" s="1252" t="s">
        <v>39</v>
      </c>
      <c r="F49" s="1252"/>
      <c r="G49" s="1252"/>
      <c r="H49" s="1253"/>
      <c r="I49" s="357" t="s">
        <v>511</v>
      </c>
      <c r="J49" s="358" t="s">
        <v>511</v>
      </c>
      <c r="K49" s="358" t="s">
        <v>511</v>
      </c>
      <c r="L49" s="358" t="s">
        <v>511</v>
      </c>
      <c r="M49" s="359" t="s">
        <v>511</v>
      </c>
    </row>
    <row r="50" spans="2:13" ht="27.75" customHeight="1" x14ac:dyDescent="0.15">
      <c r="B50" s="1257" t="s">
        <v>40</v>
      </c>
      <c r="C50" s="1258"/>
      <c r="D50" s="106"/>
      <c r="E50" s="1252" t="s">
        <v>41</v>
      </c>
      <c r="F50" s="1252"/>
      <c r="G50" s="1252"/>
      <c r="H50" s="1253"/>
      <c r="I50" s="357">
        <v>1891</v>
      </c>
      <c r="J50" s="358">
        <v>1890</v>
      </c>
      <c r="K50" s="358">
        <v>1933</v>
      </c>
      <c r="L50" s="358">
        <v>2114</v>
      </c>
      <c r="M50" s="359">
        <v>2418</v>
      </c>
    </row>
    <row r="51" spans="2:13" ht="27.75" customHeight="1" x14ac:dyDescent="0.15">
      <c r="B51" s="1246"/>
      <c r="C51" s="1247"/>
      <c r="D51" s="103"/>
      <c r="E51" s="1252" t="s">
        <v>42</v>
      </c>
      <c r="F51" s="1252"/>
      <c r="G51" s="1252"/>
      <c r="H51" s="1253"/>
      <c r="I51" s="357">
        <v>28</v>
      </c>
      <c r="J51" s="358">
        <v>22</v>
      </c>
      <c r="K51" s="358">
        <v>17</v>
      </c>
      <c r="L51" s="358">
        <v>13</v>
      </c>
      <c r="M51" s="359">
        <v>9</v>
      </c>
    </row>
    <row r="52" spans="2:13" ht="27.75" customHeight="1" x14ac:dyDescent="0.15">
      <c r="B52" s="1248"/>
      <c r="C52" s="1249"/>
      <c r="D52" s="103"/>
      <c r="E52" s="1252" t="s">
        <v>43</v>
      </c>
      <c r="F52" s="1252"/>
      <c r="G52" s="1252"/>
      <c r="H52" s="1253"/>
      <c r="I52" s="357">
        <v>4608</v>
      </c>
      <c r="J52" s="358">
        <v>4399</v>
      </c>
      <c r="K52" s="358">
        <v>4363</v>
      </c>
      <c r="L52" s="358">
        <v>4253</v>
      </c>
      <c r="M52" s="359">
        <v>3953</v>
      </c>
    </row>
    <row r="53" spans="2:13" ht="27.75" customHeight="1" thickBot="1" x14ac:dyDescent="0.2">
      <c r="B53" s="1259" t="s">
        <v>21</v>
      </c>
      <c r="C53" s="1260"/>
      <c r="D53" s="107"/>
      <c r="E53" s="1261" t="s">
        <v>44</v>
      </c>
      <c r="F53" s="1261"/>
      <c r="G53" s="1261"/>
      <c r="H53" s="1262"/>
      <c r="I53" s="360">
        <v>2685</v>
      </c>
      <c r="J53" s="361">
        <v>2522</v>
      </c>
      <c r="K53" s="361">
        <v>2233</v>
      </c>
      <c r="L53" s="361">
        <v>1876</v>
      </c>
      <c r="M53" s="362">
        <v>1531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6yKUDU2vJst7BI4iM8WmgaWgVjdF6g412yNICwuBkyYZFKy/4CWRGRh+rxn+/3nqnSnvCPKPIpXTh8ruoijR9w==" saltValue="W1dzl5EREFw8TiMlFTny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71" t="s">
        <v>47</v>
      </c>
      <c r="D55" s="1271"/>
      <c r="E55" s="1272"/>
      <c r="F55" s="119">
        <v>1042</v>
      </c>
      <c r="G55" s="119">
        <v>1015</v>
      </c>
      <c r="H55" s="120">
        <v>1015</v>
      </c>
    </row>
    <row r="56" spans="2:8" ht="52.5" customHeight="1" x14ac:dyDescent="0.15">
      <c r="B56" s="121"/>
      <c r="C56" s="1273" t="s">
        <v>48</v>
      </c>
      <c r="D56" s="1273"/>
      <c r="E56" s="1274"/>
      <c r="F56" s="122">
        <v>431</v>
      </c>
      <c r="G56" s="122">
        <v>461</v>
      </c>
      <c r="H56" s="123">
        <v>421</v>
      </c>
    </row>
    <row r="57" spans="2:8" ht="53.25" customHeight="1" x14ac:dyDescent="0.15">
      <c r="B57" s="121"/>
      <c r="C57" s="1275" t="s">
        <v>49</v>
      </c>
      <c r="D57" s="1275"/>
      <c r="E57" s="1276"/>
      <c r="F57" s="124">
        <v>279</v>
      </c>
      <c r="G57" s="124">
        <v>487</v>
      </c>
      <c r="H57" s="125">
        <v>827</v>
      </c>
    </row>
    <row r="58" spans="2:8" ht="45.75" customHeight="1" x14ac:dyDescent="0.15">
      <c r="B58" s="126"/>
      <c r="C58" s="1263" t="s">
        <v>588</v>
      </c>
      <c r="D58" s="1264"/>
      <c r="E58" s="1265"/>
      <c r="F58" s="363" t="s">
        <v>578</v>
      </c>
      <c r="G58" s="363">
        <v>200</v>
      </c>
      <c r="H58" s="364">
        <v>520</v>
      </c>
    </row>
    <row r="59" spans="2:8" ht="45.75" customHeight="1" x14ac:dyDescent="0.15">
      <c r="B59" s="126"/>
      <c r="C59" s="1263" t="s">
        <v>589</v>
      </c>
      <c r="D59" s="1264"/>
      <c r="E59" s="1265"/>
      <c r="F59" s="363">
        <v>76</v>
      </c>
      <c r="G59" s="363">
        <v>89</v>
      </c>
      <c r="H59" s="364">
        <v>109</v>
      </c>
    </row>
    <row r="60" spans="2:8" ht="45.75" customHeight="1" x14ac:dyDescent="0.15">
      <c r="B60" s="126"/>
      <c r="C60" s="1263" t="s">
        <v>590</v>
      </c>
      <c r="D60" s="1264"/>
      <c r="E60" s="1265"/>
      <c r="F60" s="363">
        <v>88</v>
      </c>
      <c r="G60" s="363">
        <v>88</v>
      </c>
      <c r="H60" s="364">
        <v>88</v>
      </c>
    </row>
    <row r="61" spans="2:8" ht="45.75" customHeight="1" x14ac:dyDescent="0.15">
      <c r="B61" s="126"/>
      <c r="C61" s="1263" t="s">
        <v>591</v>
      </c>
      <c r="D61" s="1264"/>
      <c r="E61" s="1265"/>
      <c r="F61" s="363">
        <v>36</v>
      </c>
      <c r="G61" s="363">
        <v>33</v>
      </c>
      <c r="H61" s="364">
        <v>32</v>
      </c>
    </row>
    <row r="62" spans="2:8" ht="45.75" customHeight="1" thickBot="1" x14ac:dyDescent="0.2">
      <c r="B62" s="127"/>
      <c r="C62" s="1266" t="s">
        <v>592</v>
      </c>
      <c r="D62" s="1267"/>
      <c r="E62" s="1268"/>
      <c r="F62" s="365">
        <v>50</v>
      </c>
      <c r="G62" s="365">
        <v>39</v>
      </c>
      <c r="H62" s="366">
        <v>32</v>
      </c>
    </row>
    <row r="63" spans="2:8" ht="52.5" customHeight="1" thickBot="1" x14ac:dyDescent="0.2">
      <c r="B63" s="128"/>
      <c r="C63" s="1269" t="s">
        <v>50</v>
      </c>
      <c r="D63" s="1269"/>
      <c r="E63" s="1270"/>
      <c r="F63" s="129">
        <v>1751</v>
      </c>
      <c r="G63" s="129">
        <v>1962</v>
      </c>
      <c r="H63" s="130">
        <v>2263</v>
      </c>
    </row>
    <row r="64" spans="2:8" x14ac:dyDescent="0.15"/>
  </sheetData>
  <sheetProtection algorithmName="SHA-512" hashValue="pdOy2wXdsjvAwguTZCf5X6Zt4ekP3eiG5e+3/9SWOsBuHA9KK06l8jf4YNFJRAFJHmXgVf0lzxTlSjK4EkZZLQ==" saltValue="Uuu1XuTr+2HOwAiMwBBV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24C97-9C8F-4A24-954B-4F6BC7BFEC6A}">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8"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8"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8"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8"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8"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8"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8"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8"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8"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8"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8"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8"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8"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8"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8"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5" t="s">
        <v>602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5"/>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5"/>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5"/>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5"/>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595</v>
      </c>
    </row>
    <row r="50" spans="1:109" x14ac:dyDescent="0.15">
      <c r="B50" s="375"/>
      <c r="G50" s="1277"/>
      <c r="H50" s="1277"/>
      <c r="I50" s="1277"/>
      <c r="J50" s="1277"/>
      <c r="K50" s="385"/>
      <c r="L50" s="385"/>
      <c r="M50" s="386"/>
      <c r="N50" s="386"/>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553</v>
      </c>
      <c r="BQ50" s="1283"/>
      <c r="BR50" s="1283"/>
      <c r="BS50" s="1283"/>
      <c r="BT50" s="1283"/>
      <c r="BU50" s="1283"/>
      <c r="BV50" s="1283"/>
      <c r="BW50" s="1283"/>
      <c r="BX50" s="1283" t="s">
        <v>554</v>
      </c>
      <c r="BY50" s="1283"/>
      <c r="BZ50" s="1283"/>
      <c r="CA50" s="1283"/>
      <c r="CB50" s="1283"/>
      <c r="CC50" s="1283"/>
      <c r="CD50" s="1283"/>
      <c r="CE50" s="1283"/>
      <c r="CF50" s="1283" t="s">
        <v>555</v>
      </c>
      <c r="CG50" s="1283"/>
      <c r="CH50" s="1283"/>
      <c r="CI50" s="1283"/>
      <c r="CJ50" s="1283"/>
      <c r="CK50" s="1283"/>
      <c r="CL50" s="1283"/>
      <c r="CM50" s="1283"/>
      <c r="CN50" s="1283" t="s">
        <v>556</v>
      </c>
      <c r="CO50" s="1283"/>
      <c r="CP50" s="1283"/>
      <c r="CQ50" s="1283"/>
      <c r="CR50" s="1283"/>
      <c r="CS50" s="1283"/>
      <c r="CT50" s="1283"/>
      <c r="CU50" s="1283"/>
      <c r="CV50" s="1283" t="s">
        <v>557</v>
      </c>
      <c r="CW50" s="1283"/>
      <c r="CX50" s="1283"/>
      <c r="CY50" s="1283"/>
      <c r="CZ50" s="1283"/>
      <c r="DA50" s="1283"/>
      <c r="DB50" s="1283"/>
      <c r="DC50" s="1283"/>
    </row>
    <row r="51" spans="1:109" ht="13.5" customHeight="1" x14ac:dyDescent="0.15">
      <c r="B51" s="375"/>
      <c r="G51" s="1294"/>
      <c r="H51" s="1294"/>
      <c r="I51" s="1298"/>
      <c r="J51" s="1298"/>
      <c r="K51" s="1284"/>
      <c r="L51" s="1284"/>
      <c r="M51" s="1284"/>
      <c r="N51" s="1284"/>
      <c r="AM51" s="384"/>
      <c r="AN51" s="1282" t="s">
        <v>596</v>
      </c>
      <c r="AO51" s="1282"/>
      <c r="AP51" s="1282"/>
      <c r="AQ51" s="1282"/>
      <c r="AR51" s="1282"/>
      <c r="AS51" s="1282"/>
      <c r="AT51" s="1282"/>
      <c r="AU51" s="1282"/>
      <c r="AV51" s="1282"/>
      <c r="AW51" s="1282"/>
      <c r="AX51" s="1282"/>
      <c r="AY51" s="1282"/>
      <c r="AZ51" s="1282"/>
      <c r="BA51" s="1282"/>
      <c r="BB51" s="1282" t="s">
        <v>597</v>
      </c>
      <c r="BC51" s="1282"/>
      <c r="BD51" s="1282"/>
      <c r="BE51" s="1282"/>
      <c r="BF51" s="1282"/>
      <c r="BG51" s="1282"/>
      <c r="BH51" s="1282"/>
      <c r="BI51" s="1282"/>
      <c r="BJ51" s="1282"/>
      <c r="BK51" s="1282"/>
      <c r="BL51" s="1282"/>
      <c r="BM51" s="1282"/>
      <c r="BN51" s="1282"/>
      <c r="BO51" s="1282"/>
      <c r="BP51" s="1279">
        <v>122.1</v>
      </c>
      <c r="BQ51" s="1279"/>
      <c r="BR51" s="1279"/>
      <c r="BS51" s="1279"/>
      <c r="BT51" s="1279"/>
      <c r="BU51" s="1279"/>
      <c r="BV51" s="1279"/>
      <c r="BW51" s="1279"/>
      <c r="BX51" s="1279">
        <v>114.6</v>
      </c>
      <c r="BY51" s="1279"/>
      <c r="BZ51" s="1279"/>
      <c r="CA51" s="1279"/>
      <c r="CB51" s="1279"/>
      <c r="CC51" s="1279"/>
      <c r="CD51" s="1279"/>
      <c r="CE51" s="1279"/>
      <c r="CF51" s="1279">
        <v>103.7</v>
      </c>
      <c r="CG51" s="1279"/>
      <c r="CH51" s="1279"/>
      <c r="CI51" s="1279"/>
      <c r="CJ51" s="1279"/>
      <c r="CK51" s="1279"/>
      <c r="CL51" s="1279"/>
      <c r="CM51" s="1279"/>
      <c r="CN51" s="1279">
        <v>82</v>
      </c>
      <c r="CO51" s="1279"/>
      <c r="CP51" s="1279"/>
      <c r="CQ51" s="1279"/>
      <c r="CR51" s="1279"/>
      <c r="CS51" s="1279"/>
      <c r="CT51" s="1279"/>
      <c r="CU51" s="1279"/>
      <c r="CV51" s="1279">
        <v>60.1</v>
      </c>
      <c r="CW51" s="1279"/>
      <c r="CX51" s="1279"/>
      <c r="CY51" s="1279"/>
      <c r="CZ51" s="1279"/>
      <c r="DA51" s="1279"/>
      <c r="DB51" s="1279"/>
      <c r="DC51" s="1279"/>
    </row>
    <row r="52" spans="1:109" x14ac:dyDescent="0.15">
      <c r="B52" s="375"/>
      <c r="G52" s="1294"/>
      <c r="H52" s="1294"/>
      <c r="I52" s="1298"/>
      <c r="J52" s="1298"/>
      <c r="K52" s="1284"/>
      <c r="L52" s="1284"/>
      <c r="M52" s="1284"/>
      <c r="N52" s="1284"/>
      <c r="AM52" s="38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3"/>
      <c r="B53" s="375"/>
      <c r="G53" s="1294"/>
      <c r="H53" s="1294"/>
      <c r="I53" s="1277"/>
      <c r="J53" s="1277"/>
      <c r="K53" s="1284"/>
      <c r="L53" s="1284"/>
      <c r="M53" s="1284"/>
      <c r="N53" s="1284"/>
      <c r="AM53" s="384"/>
      <c r="AN53" s="1282"/>
      <c r="AO53" s="1282"/>
      <c r="AP53" s="1282"/>
      <c r="AQ53" s="1282"/>
      <c r="AR53" s="1282"/>
      <c r="AS53" s="1282"/>
      <c r="AT53" s="1282"/>
      <c r="AU53" s="1282"/>
      <c r="AV53" s="1282"/>
      <c r="AW53" s="1282"/>
      <c r="AX53" s="1282"/>
      <c r="AY53" s="1282"/>
      <c r="AZ53" s="1282"/>
      <c r="BA53" s="1282"/>
      <c r="BB53" s="1282" t="s">
        <v>598</v>
      </c>
      <c r="BC53" s="1282"/>
      <c r="BD53" s="1282"/>
      <c r="BE53" s="1282"/>
      <c r="BF53" s="1282"/>
      <c r="BG53" s="1282"/>
      <c r="BH53" s="1282"/>
      <c r="BI53" s="1282"/>
      <c r="BJ53" s="1282"/>
      <c r="BK53" s="1282"/>
      <c r="BL53" s="1282"/>
      <c r="BM53" s="1282"/>
      <c r="BN53" s="1282"/>
      <c r="BO53" s="1282"/>
      <c r="BP53" s="1279">
        <v>57.1</v>
      </c>
      <c r="BQ53" s="1279"/>
      <c r="BR53" s="1279"/>
      <c r="BS53" s="1279"/>
      <c r="BT53" s="1279"/>
      <c r="BU53" s="1279"/>
      <c r="BV53" s="1279"/>
      <c r="BW53" s="1279"/>
      <c r="BX53" s="1279">
        <v>58.4</v>
      </c>
      <c r="BY53" s="1279"/>
      <c r="BZ53" s="1279"/>
      <c r="CA53" s="1279"/>
      <c r="CB53" s="1279"/>
      <c r="CC53" s="1279"/>
      <c r="CD53" s="1279"/>
      <c r="CE53" s="1279"/>
      <c r="CF53" s="1279">
        <v>59.6</v>
      </c>
      <c r="CG53" s="1279"/>
      <c r="CH53" s="1279"/>
      <c r="CI53" s="1279"/>
      <c r="CJ53" s="1279"/>
      <c r="CK53" s="1279"/>
      <c r="CL53" s="1279"/>
      <c r="CM53" s="1279"/>
      <c r="CN53" s="1279">
        <v>60.2</v>
      </c>
      <c r="CO53" s="1279"/>
      <c r="CP53" s="1279"/>
      <c r="CQ53" s="1279"/>
      <c r="CR53" s="1279"/>
      <c r="CS53" s="1279"/>
      <c r="CT53" s="1279"/>
      <c r="CU53" s="1279"/>
      <c r="CV53" s="1279">
        <v>62.5</v>
      </c>
      <c r="CW53" s="1279"/>
      <c r="CX53" s="1279"/>
      <c r="CY53" s="1279"/>
      <c r="CZ53" s="1279"/>
      <c r="DA53" s="1279"/>
      <c r="DB53" s="1279"/>
      <c r="DC53" s="1279"/>
    </row>
    <row r="54" spans="1:109" x14ac:dyDescent="0.15">
      <c r="A54" s="383"/>
      <c r="B54" s="375"/>
      <c r="G54" s="1294"/>
      <c r="H54" s="1294"/>
      <c r="I54" s="1277"/>
      <c r="J54" s="1277"/>
      <c r="K54" s="1284"/>
      <c r="L54" s="1284"/>
      <c r="M54" s="1284"/>
      <c r="N54" s="1284"/>
      <c r="AM54" s="38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3"/>
      <c r="B55" s="375"/>
      <c r="G55" s="1277"/>
      <c r="H55" s="1277"/>
      <c r="I55" s="1277"/>
      <c r="J55" s="1277"/>
      <c r="K55" s="1284"/>
      <c r="L55" s="1284"/>
      <c r="M55" s="1284"/>
      <c r="N55" s="1284"/>
      <c r="AN55" s="1283" t="s">
        <v>599</v>
      </c>
      <c r="AO55" s="1283"/>
      <c r="AP55" s="1283"/>
      <c r="AQ55" s="1283"/>
      <c r="AR55" s="1283"/>
      <c r="AS55" s="1283"/>
      <c r="AT55" s="1283"/>
      <c r="AU55" s="1283"/>
      <c r="AV55" s="1283"/>
      <c r="AW55" s="1283"/>
      <c r="AX55" s="1283"/>
      <c r="AY55" s="1283"/>
      <c r="AZ55" s="1283"/>
      <c r="BA55" s="1283"/>
      <c r="BB55" s="1282" t="s">
        <v>597</v>
      </c>
      <c r="BC55" s="1282"/>
      <c r="BD55" s="1282"/>
      <c r="BE55" s="1282"/>
      <c r="BF55" s="1282"/>
      <c r="BG55" s="1282"/>
      <c r="BH55" s="1282"/>
      <c r="BI55" s="1282"/>
      <c r="BJ55" s="1282"/>
      <c r="BK55" s="1282"/>
      <c r="BL55" s="1282"/>
      <c r="BM55" s="1282"/>
      <c r="BN55" s="1282"/>
      <c r="BO55" s="1282"/>
      <c r="BP55" s="1279">
        <v>23.4</v>
      </c>
      <c r="BQ55" s="1279"/>
      <c r="BR55" s="1279"/>
      <c r="BS55" s="1279"/>
      <c r="BT55" s="1279"/>
      <c r="BU55" s="1279"/>
      <c r="BV55" s="1279"/>
      <c r="BW55" s="1279"/>
      <c r="BX55" s="1279">
        <v>7.6</v>
      </c>
      <c r="BY55" s="1279"/>
      <c r="BZ55" s="1279"/>
      <c r="CA55" s="1279"/>
      <c r="CB55" s="1279"/>
      <c r="CC55" s="1279"/>
      <c r="CD55" s="1279"/>
      <c r="CE55" s="1279"/>
      <c r="CF55" s="1279">
        <v>3</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x14ac:dyDescent="0.15">
      <c r="A56" s="383"/>
      <c r="B56" s="375"/>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3" customFormat="1" x14ac:dyDescent="0.15">
      <c r="B57" s="387"/>
      <c r="G57" s="1277"/>
      <c r="H57" s="1277"/>
      <c r="I57" s="1280"/>
      <c r="J57" s="1280"/>
      <c r="K57" s="1284"/>
      <c r="L57" s="1284"/>
      <c r="M57" s="1284"/>
      <c r="N57" s="1284"/>
      <c r="AM57" s="369"/>
      <c r="AN57" s="1283"/>
      <c r="AO57" s="1283"/>
      <c r="AP57" s="1283"/>
      <c r="AQ57" s="1283"/>
      <c r="AR57" s="1283"/>
      <c r="AS57" s="1283"/>
      <c r="AT57" s="1283"/>
      <c r="AU57" s="1283"/>
      <c r="AV57" s="1283"/>
      <c r="AW57" s="1283"/>
      <c r="AX57" s="1283"/>
      <c r="AY57" s="1283"/>
      <c r="AZ57" s="1283"/>
      <c r="BA57" s="1283"/>
      <c r="BB57" s="1282" t="s">
        <v>598</v>
      </c>
      <c r="BC57" s="1282"/>
      <c r="BD57" s="1282"/>
      <c r="BE57" s="1282"/>
      <c r="BF57" s="1282"/>
      <c r="BG57" s="1282"/>
      <c r="BH57" s="1282"/>
      <c r="BI57" s="1282"/>
      <c r="BJ57" s="1282"/>
      <c r="BK57" s="1282"/>
      <c r="BL57" s="1282"/>
      <c r="BM57" s="1282"/>
      <c r="BN57" s="1282"/>
      <c r="BO57" s="1282"/>
      <c r="BP57" s="1279">
        <v>59.2</v>
      </c>
      <c r="BQ57" s="1279"/>
      <c r="BR57" s="1279"/>
      <c r="BS57" s="1279"/>
      <c r="BT57" s="1279"/>
      <c r="BU57" s="1279"/>
      <c r="BV57" s="1279"/>
      <c r="BW57" s="1279"/>
      <c r="BX57" s="1279">
        <v>63.4</v>
      </c>
      <c r="BY57" s="1279"/>
      <c r="BZ57" s="1279"/>
      <c r="CA57" s="1279"/>
      <c r="CB57" s="1279"/>
      <c r="CC57" s="1279"/>
      <c r="CD57" s="1279"/>
      <c r="CE57" s="1279"/>
      <c r="CF57" s="1279">
        <v>63.3</v>
      </c>
      <c r="CG57" s="1279"/>
      <c r="CH57" s="1279"/>
      <c r="CI57" s="1279"/>
      <c r="CJ57" s="1279"/>
      <c r="CK57" s="1279"/>
      <c r="CL57" s="1279"/>
      <c r="CM57" s="1279"/>
      <c r="CN57" s="1279">
        <v>61.5</v>
      </c>
      <c r="CO57" s="1279"/>
      <c r="CP57" s="1279"/>
      <c r="CQ57" s="1279"/>
      <c r="CR57" s="1279"/>
      <c r="CS57" s="1279"/>
      <c r="CT57" s="1279"/>
      <c r="CU57" s="1279"/>
      <c r="CV57" s="1279">
        <v>61</v>
      </c>
      <c r="CW57" s="1279"/>
      <c r="CX57" s="1279"/>
      <c r="CY57" s="1279"/>
      <c r="CZ57" s="1279"/>
      <c r="DA57" s="1279"/>
      <c r="DB57" s="1279"/>
      <c r="DC57" s="1279"/>
      <c r="DD57" s="388"/>
      <c r="DE57" s="387"/>
    </row>
    <row r="58" spans="1:109" s="383" customFormat="1" x14ac:dyDescent="0.15">
      <c r="A58" s="369"/>
      <c r="B58" s="387"/>
      <c r="G58" s="1277"/>
      <c r="H58" s="1277"/>
      <c r="I58" s="1280"/>
      <c r="J58" s="1280"/>
      <c r="K58" s="1284"/>
      <c r="L58" s="1284"/>
      <c r="M58" s="1284"/>
      <c r="N58" s="1284"/>
      <c r="AM58" s="369"/>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600</v>
      </c>
    </row>
    <row r="64" spans="1:109" x14ac:dyDescent="0.15">
      <c r="B64" s="375"/>
      <c r="G64" s="382"/>
      <c r="I64" s="395"/>
      <c r="J64" s="395"/>
      <c r="K64" s="395"/>
      <c r="L64" s="395"/>
      <c r="M64" s="395"/>
      <c r="N64" s="396"/>
      <c r="AM64" s="382"/>
      <c r="AN64" s="382" t="s">
        <v>594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5" t="s">
        <v>603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5"/>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5"/>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5"/>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5"/>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595</v>
      </c>
    </row>
    <row r="72" spans="2:107" x14ac:dyDescent="0.15">
      <c r="B72" s="375"/>
      <c r="G72" s="1277"/>
      <c r="H72" s="1277"/>
      <c r="I72" s="1277"/>
      <c r="J72" s="1277"/>
      <c r="K72" s="385"/>
      <c r="L72" s="385"/>
      <c r="M72" s="386"/>
      <c r="N72" s="386"/>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553</v>
      </c>
      <c r="BQ72" s="1283"/>
      <c r="BR72" s="1283"/>
      <c r="BS72" s="1283"/>
      <c r="BT72" s="1283"/>
      <c r="BU72" s="1283"/>
      <c r="BV72" s="1283"/>
      <c r="BW72" s="1283"/>
      <c r="BX72" s="1283" t="s">
        <v>554</v>
      </c>
      <c r="BY72" s="1283"/>
      <c r="BZ72" s="1283"/>
      <c r="CA72" s="1283"/>
      <c r="CB72" s="1283"/>
      <c r="CC72" s="1283"/>
      <c r="CD72" s="1283"/>
      <c r="CE72" s="1283"/>
      <c r="CF72" s="1283" t="s">
        <v>555</v>
      </c>
      <c r="CG72" s="1283"/>
      <c r="CH72" s="1283"/>
      <c r="CI72" s="1283"/>
      <c r="CJ72" s="1283"/>
      <c r="CK72" s="1283"/>
      <c r="CL72" s="1283"/>
      <c r="CM72" s="1283"/>
      <c r="CN72" s="1283" t="s">
        <v>556</v>
      </c>
      <c r="CO72" s="1283"/>
      <c r="CP72" s="1283"/>
      <c r="CQ72" s="1283"/>
      <c r="CR72" s="1283"/>
      <c r="CS72" s="1283"/>
      <c r="CT72" s="1283"/>
      <c r="CU72" s="1283"/>
      <c r="CV72" s="1283" t="s">
        <v>557</v>
      </c>
      <c r="CW72" s="1283"/>
      <c r="CX72" s="1283"/>
      <c r="CY72" s="1283"/>
      <c r="CZ72" s="1283"/>
      <c r="DA72" s="1283"/>
      <c r="DB72" s="1283"/>
      <c r="DC72" s="1283"/>
    </row>
    <row r="73" spans="2:107" x14ac:dyDescent="0.15">
      <c r="B73" s="375"/>
      <c r="G73" s="1294"/>
      <c r="H73" s="1294"/>
      <c r="I73" s="1294"/>
      <c r="J73" s="1294"/>
      <c r="K73" s="1278"/>
      <c r="L73" s="1278"/>
      <c r="M73" s="1278"/>
      <c r="N73" s="1278"/>
      <c r="AM73" s="384"/>
      <c r="AN73" s="1282" t="s">
        <v>596</v>
      </c>
      <c r="AO73" s="1282"/>
      <c r="AP73" s="1282"/>
      <c r="AQ73" s="1282"/>
      <c r="AR73" s="1282"/>
      <c r="AS73" s="1282"/>
      <c r="AT73" s="1282"/>
      <c r="AU73" s="1282"/>
      <c r="AV73" s="1282"/>
      <c r="AW73" s="1282"/>
      <c r="AX73" s="1282"/>
      <c r="AY73" s="1282"/>
      <c r="AZ73" s="1282"/>
      <c r="BA73" s="1282"/>
      <c r="BB73" s="1282" t="s">
        <v>597</v>
      </c>
      <c r="BC73" s="1282"/>
      <c r="BD73" s="1282"/>
      <c r="BE73" s="1282"/>
      <c r="BF73" s="1282"/>
      <c r="BG73" s="1282"/>
      <c r="BH73" s="1282"/>
      <c r="BI73" s="1282"/>
      <c r="BJ73" s="1282"/>
      <c r="BK73" s="1282"/>
      <c r="BL73" s="1282"/>
      <c r="BM73" s="1282"/>
      <c r="BN73" s="1282"/>
      <c r="BO73" s="1282"/>
      <c r="BP73" s="1279">
        <v>122.1</v>
      </c>
      <c r="BQ73" s="1279"/>
      <c r="BR73" s="1279"/>
      <c r="BS73" s="1279"/>
      <c r="BT73" s="1279"/>
      <c r="BU73" s="1279"/>
      <c r="BV73" s="1279"/>
      <c r="BW73" s="1279"/>
      <c r="BX73" s="1279">
        <v>114.6</v>
      </c>
      <c r="BY73" s="1279"/>
      <c r="BZ73" s="1279"/>
      <c r="CA73" s="1279"/>
      <c r="CB73" s="1279"/>
      <c r="CC73" s="1279"/>
      <c r="CD73" s="1279"/>
      <c r="CE73" s="1279"/>
      <c r="CF73" s="1279">
        <v>103.7</v>
      </c>
      <c r="CG73" s="1279"/>
      <c r="CH73" s="1279"/>
      <c r="CI73" s="1279"/>
      <c r="CJ73" s="1279"/>
      <c r="CK73" s="1279"/>
      <c r="CL73" s="1279"/>
      <c r="CM73" s="1279"/>
      <c r="CN73" s="1279">
        <v>82</v>
      </c>
      <c r="CO73" s="1279"/>
      <c r="CP73" s="1279"/>
      <c r="CQ73" s="1279"/>
      <c r="CR73" s="1279"/>
      <c r="CS73" s="1279"/>
      <c r="CT73" s="1279"/>
      <c r="CU73" s="1279"/>
      <c r="CV73" s="1279">
        <v>60.1</v>
      </c>
      <c r="CW73" s="1279"/>
      <c r="CX73" s="1279"/>
      <c r="CY73" s="1279"/>
      <c r="CZ73" s="1279"/>
      <c r="DA73" s="1279"/>
      <c r="DB73" s="1279"/>
      <c r="DC73" s="1279"/>
    </row>
    <row r="74" spans="2:107" x14ac:dyDescent="0.15">
      <c r="B74" s="375"/>
      <c r="G74" s="1294"/>
      <c r="H74" s="1294"/>
      <c r="I74" s="1294"/>
      <c r="J74" s="1294"/>
      <c r="K74" s="1278"/>
      <c r="L74" s="1278"/>
      <c r="M74" s="1278"/>
      <c r="N74" s="1278"/>
      <c r="AM74" s="38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5"/>
      <c r="G75" s="1294"/>
      <c r="H75" s="1294"/>
      <c r="I75" s="1277"/>
      <c r="J75" s="1277"/>
      <c r="K75" s="1284"/>
      <c r="L75" s="1284"/>
      <c r="M75" s="1284"/>
      <c r="N75" s="1284"/>
      <c r="AM75" s="384"/>
      <c r="AN75" s="1282"/>
      <c r="AO75" s="1282"/>
      <c r="AP75" s="1282"/>
      <c r="AQ75" s="1282"/>
      <c r="AR75" s="1282"/>
      <c r="AS75" s="1282"/>
      <c r="AT75" s="1282"/>
      <c r="AU75" s="1282"/>
      <c r="AV75" s="1282"/>
      <c r="AW75" s="1282"/>
      <c r="AX75" s="1282"/>
      <c r="AY75" s="1282"/>
      <c r="AZ75" s="1282"/>
      <c r="BA75" s="1282"/>
      <c r="BB75" s="1282" t="s">
        <v>601</v>
      </c>
      <c r="BC75" s="1282"/>
      <c r="BD75" s="1282"/>
      <c r="BE75" s="1282"/>
      <c r="BF75" s="1282"/>
      <c r="BG75" s="1282"/>
      <c r="BH75" s="1282"/>
      <c r="BI75" s="1282"/>
      <c r="BJ75" s="1282"/>
      <c r="BK75" s="1282"/>
      <c r="BL75" s="1282"/>
      <c r="BM75" s="1282"/>
      <c r="BN75" s="1282"/>
      <c r="BO75" s="1282"/>
      <c r="BP75" s="1279">
        <v>14</v>
      </c>
      <c r="BQ75" s="1279"/>
      <c r="BR75" s="1279"/>
      <c r="BS75" s="1279"/>
      <c r="BT75" s="1279"/>
      <c r="BU75" s="1279"/>
      <c r="BV75" s="1279"/>
      <c r="BW75" s="1279"/>
      <c r="BX75" s="1279">
        <v>14.8</v>
      </c>
      <c r="BY75" s="1279"/>
      <c r="BZ75" s="1279"/>
      <c r="CA75" s="1279"/>
      <c r="CB75" s="1279"/>
      <c r="CC75" s="1279"/>
      <c r="CD75" s="1279"/>
      <c r="CE75" s="1279"/>
      <c r="CF75" s="1279">
        <v>15.7</v>
      </c>
      <c r="CG75" s="1279"/>
      <c r="CH75" s="1279"/>
      <c r="CI75" s="1279"/>
      <c r="CJ75" s="1279"/>
      <c r="CK75" s="1279"/>
      <c r="CL75" s="1279"/>
      <c r="CM75" s="1279"/>
      <c r="CN75" s="1279">
        <v>16</v>
      </c>
      <c r="CO75" s="1279"/>
      <c r="CP75" s="1279"/>
      <c r="CQ75" s="1279"/>
      <c r="CR75" s="1279"/>
      <c r="CS75" s="1279"/>
      <c r="CT75" s="1279"/>
      <c r="CU75" s="1279"/>
      <c r="CV75" s="1279">
        <v>15.3</v>
      </c>
      <c r="CW75" s="1279"/>
      <c r="CX75" s="1279"/>
      <c r="CY75" s="1279"/>
      <c r="CZ75" s="1279"/>
      <c r="DA75" s="1279"/>
      <c r="DB75" s="1279"/>
      <c r="DC75" s="1279"/>
    </row>
    <row r="76" spans="2:107" x14ac:dyDescent="0.15">
      <c r="B76" s="375"/>
      <c r="G76" s="1294"/>
      <c r="H76" s="1294"/>
      <c r="I76" s="1277"/>
      <c r="J76" s="1277"/>
      <c r="K76" s="1284"/>
      <c r="L76" s="1284"/>
      <c r="M76" s="1284"/>
      <c r="N76" s="1284"/>
      <c r="AM76" s="38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5"/>
      <c r="G77" s="1277"/>
      <c r="H77" s="1277"/>
      <c r="I77" s="1277"/>
      <c r="J77" s="1277"/>
      <c r="K77" s="1278"/>
      <c r="L77" s="1278"/>
      <c r="M77" s="1278"/>
      <c r="N77" s="1278"/>
      <c r="AN77" s="1283" t="s">
        <v>599</v>
      </c>
      <c r="AO77" s="1283"/>
      <c r="AP77" s="1283"/>
      <c r="AQ77" s="1283"/>
      <c r="AR77" s="1283"/>
      <c r="AS77" s="1283"/>
      <c r="AT77" s="1283"/>
      <c r="AU77" s="1283"/>
      <c r="AV77" s="1283"/>
      <c r="AW77" s="1283"/>
      <c r="AX77" s="1283"/>
      <c r="AY77" s="1283"/>
      <c r="AZ77" s="1283"/>
      <c r="BA77" s="1283"/>
      <c r="BB77" s="1282" t="s">
        <v>597</v>
      </c>
      <c r="BC77" s="1282"/>
      <c r="BD77" s="1282"/>
      <c r="BE77" s="1282"/>
      <c r="BF77" s="1282"/>
      <c r="BG77" s="1282"/>
      <c r="BH77" s="1282"/>
      <c r="BI77" s="1282"/>
      <c r="BJ77" s="1282"/>
      <c r="BK77" s="1282"/>
      <c r="BL77" s="1282"/>
      <c r="BM77" s="1282"/>
      <c r="BN77" s="1282"/>
      <c r="BO77" s="1282"/>
      <c r="BP77" s="1279">
        <v>23.4</v>
      </c>
      <c r="BQ77" s="1279"/>
      <c r="BR77" s="1279"/>
      <c r="BS77" s="1279"/>
      <c r="BT77" s="1279"/>
      <c r="BU77" s="1279"/>
      <c r="BV77" s="1279"/>
      <c r="BW77" s="1279"/>
      <c r="BX77" s="1279">
        <v>7.6</v>
      </c>
      <c r="BY77" s="1279"/>
      <c r="BZ77" s="1279"/>
      <c r="CA77" s="1279"/>
      <c r="CB77" s="1279"/>
      <c r="CC77" s="1279"/>
      <c r="CD77" s="1279"/>
      <c r="CE77" s="1279"/>
      <c r="CF77" s="1279">
        <v>3</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x14ac:dyDescent="0.15">
      <c r="B78" s="375"/>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5"/>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601</v>
      </c>
      <c r="BC79" s="1282"/>
      <c r="BD79" s="1282"/>
      <c r="BE79" s="1282"/>
      <c r="BF79" s="1282"/>
      <c r="BG79" s="1282"/>
      <c r="BH79" s="1282"/>
      <c r="BI79" s="1282"/>
      <c r="BJ79" s="1282"/>
      <c r="BK79" s="1282"/>
      <c r="BL79" s="1282"/>
      <c r="BM79" s="1282"/>
      <c r="BN79" s="1282"/>
      <c r="BO79" s="1282"/>
      <c r="BP79" s="1279">
        <v>8.5</v>
      </c>
      <c r="BQ79" s="1279"/>
      <c r="BR79" s="1279"/>
      <c r="BS79" s="1279"/>
      <c r="BT79" s="1279"/>
      <c r="BU79" s="1279"/>
      <c r="BV79" s="1279"/>
      <c r="BW79" s="1279"/>
      <c r="BX79" s="1279">
        <v>8.6</v>
      </c>
      <c r="BY79" s="1279"/>
      <c r="BZ79" s="1279"/>
      <c r="CA79" s="1279"/>
      <c r="CB79" s="1279"/>
      <c r="CC79" s="1279"/>
      <c r="CD79" s="1279"/>
      <c r="CE79" s="1279"/>
      <c r="CF79" s="1279">
        <v>8.8000000000000007</v>
      </c>
      <c r="CG79" s="1279"/>
      <c r="CH79" s="1279"/>
      <c r="CI79" s="1279"/>
      <c r="CJ79" s="1279"/>
      <c r="CK79" s="1279"/>
      <c r="CL79" s="1279"/>
      <c r="CM79" s="1279"/>
      <c r="CN79" s="1279">
        <v>8</v>
      </c>
      <c r="CO79" s="1279"/>
      <c r="CP79" s="1279"/>
      <c r="CQ79" s="1279"/>
      <c r="CR79" s="1279"/>
      <c r="CS79" s="1279"/>
      <c r="CT79" s="1279"/>
      <c r="CU79" s="1279"/>
      <c r="CV79" s="1279">
        <v>6.6</v>
      </c>
      <c r="CW79" s="1279"/>
      <c r="CX79" s="1279"/>
      <c r="CY79" s="1279"/>
      <c r="CZ79" s="1279"/>
      <c r="DA79" s="1279"/>
      <c r="DB79" s="1279"/>
      <c r="DC79" s="1279"/>
    </row>
    <row r="80" spans="2:107" x14ac:dyDescent="0.15">
      <c r="B80" s="375"/>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zn8pmbW2syLOanj38wzykxehLBR79jRzLZ3988aB98HvufFFS3t/OQpHTEXFYs8DAzBHmOQB6GHuW8pmvRPS3w==" saltValue="nWxg6Tdm9B2lQ7W1T5t4W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F248D-36F3-480B-94AA-FB2F6211E526}">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9" customWidth="1"/>
    <col min="35" max="122" width="2.5" style="258" customWidth="1"/>
    <col min="123" max="16384" width="2.5" style="258" hidden="1"/>
  </cols>
  <sheetData>
    <row r="1" spans="1:34"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34" x14ac:dyDescent="0.15">
      <c r="S2" s="258"/>
      <c r="AH2" s="258"/>
    </row>
    <row r="3" spans="1:34"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1:34" x14ac:dyDescent="0.15"/>
    <row r="5" spans="1:34" x14ac:dyDescent="0.15"/>
    <row r="6" spans="1:34" x14ac:dyDescent="0.15"/>
    <row r="7" spans="1:34" x14ac:dyDescent="0.15"/>
    <row r="8" spans="1:34" x14ac:dyDescent="0.15"/>
    <row r="9" spans="1:34" x14ac:dyDescent="0.15">
      <c r="AH9" s="25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8"/>
    </row>
    <row r="18" spans="12:34" x14ac:dyDescent="0.15"/>
    <row r="19" spans="12:34" x14ac:dyDescent="0.15"/>
    <row r="20" spans="12:34" x14ac:dyDescent="0.15">
      <c r="AH20" s="258"/>
    </row>
    <row r="21" spans="12:34" x14ac:dyDescent="0.15">
      <c r="AH21" s="258"/>
    </row>
    <row r="22" spans="12:34" x14ac:dyDescent="0.15"/>
    <row r="23" spans="12:34" x14ac:dyDescent="0.15"/>
    <row r="24" spans="12:34" x14ac:dyDescent="0.15">
      <c r="Q24" s="258"/>
    </row>
    <row r="25" spans="12:34" x14ac:dyDescent="0.15"/>
    <row r="26" spans="12:34" x14ac:dyDescent="0.15"/>
    <row r="27" spans="12:34" x14ac:dyDescent="0.15"/>
    <row r="28" spans="12:34" x14ac:dyDescent="0.15">
      <c r="O28" s="258"/>
      <c r="T28" s="258"/>
      <c r="AH28" s="258"/>
    </row>
    <row r="29" spans="12:34" x14ac:dyDescent="0.15"/>
    <row r="30" spans="12:34" x14ac:dyDescent="0.15"/>
    <row r="31" spans="12:34" x14ac:dyDescent="0.15">
      <c r="Q31" s="258"/>
    </row>
    <row r="32" spans="12:34" x14ac:dyDescent="0.15">
      <c r="L32" s="258"/>
    </row>
    <row r="33" spans="2:34" x14ac:dyDescent="0.15">
      <c r="C33" s="258"/>
      <c r="E33" s="258"/>
      <c r="G33" s="258"/>
      <c r="I33" s="258"/>
      <c r="X33" s="258"/>
    </row>
    <row r="34" spans="2:34" x14ac:dyDescent="0.15">
      <c r="B34" s="258"/>
      <c r="P34" s="258"/>
      <c r="R34" s="258"/>
      <c r="T34" s="258"/>
    </row>
    <row r="35" spans="2:34" x14ac:dyDescent="0.15">
      <c r="D35" s="258"/>
      <c r="W35" s="258"/>
      <c r="AC35" s="258"/>
      <c r="AD35" s="258"/>
      <c r="AE35" s="258"/>
      <c r="AF35" s="258"/>
      <c r="AG35" s="258"/>
      <c r="AH35" s="258"/>
    </row>
    <row r="36" spans="2:34" x14ac:dyDescent="0.15">
      <c r="H36" s="258"/>
      <c r="J36" s="258"/>
      <c r="K36" s="258"/>
      <c r="M36" s="258"/>
      <c r="Y36" s="258"/>
      <c r="Z36" s="258"/>
      <c r="AA36" s="258"/>
      <c r="AB36" s="258"/>
      <c r="AC36" s="258"/>
      <c r="AD36" s="258"/>
      <c r="AE36" s="258"/>
      <c r="AF36" s="258"/>
      <c r="AG36" s="258"/>
      <c r="AH36" s="258"/>
    </row>
    <row r="37" spans="2:34" x14ac:dyDescent="0.15">
      <c r="AH37" s="258"/>
    </row>
    <row r="38" spans="2:34" x14ac:dyDescent="0.15">
      <c r="AG38" s="258"/>
      <c r="AH38" s="258"/>
    </row>
    <row r="39" spans="2:34" x14ac:dyDescent="0.15"/>
    <row r="40" spans="2:34" x14ac:dyDescent="0.15">
      <c r="X40" s="258"/>
    </row>
    <row r="41" spans="2:34" x14ac:dyDescent="0.15">
      <c r="R41" s="258"/>
    </row>
    <row r="42" spans="2:34" x14ac:dyDescent="0.15">
      <c r="W42" s="258"/>
    </row>
    <row r="43" spans="2:34" x14ac:dyDescent="0.15">
      <c r="Y43" s="258"/>
      <c r="Z43" s="258"/>
      <c r="AA43" s="258"/>
      <c r="AB43" s="258"/>
      <c r="AC43" s="258"/>
      <c r="AD43" s="258"/>
      <c r="AE43" s="258"/>
      <c r="AF43" s="258"/>
      <c r="AG43" s="258"/>
      <c r="AH43" s="258"/>
    </row>
    <row r="44" spans="2:34" x14ac:dyDescent="0.15">
      <c r="AH44" s="258"/>
    </row>
    <row r="45" spans="2:34" x14ac:dyDescent="0.15">
      <c r="X45" s="258"/>
    </row>
    <row r="46" spans="2:34" x14ac:dyDescent="0.15"/>
    <row r="47" spans="2:34" x14ac:dyDescent="0.15"/>
    <row r="48" spans="2:34" x14ac:dyDescent="0.15">
      <c r="W48" s="258"/>
      <c r="Y48" s="258"/>
      <c r="Z48" s="258"/>
      <c r="AA48" s="258"/>
      <c r="AB48" s="258"/>
      <c r="AC48" s="258"/>
      <c r="AD48" s="258"/>
      <c r="AE48" s="258"/>
      <c r="AF48" s="258"/>
      <c r="AG48" s="258"/>
      <c r="AH48" s="258"/>
    </row>
    <row r="49" spans="28:34" x14ac:dyDescent="0.15"/>
    <row r="50" spans="28:34" x14ac:dyDescent="0.15">
      <c r="AE50" s="258"/>
      <c r="AF50" s="258"/>
      <c r="AG50" s="258"/>
      <c r="AH50" s="258"/>
    </row>
    <row r="51" spans="28:34" x14ac:dyDescent="0.15">
      <c r="AC51" s="258"/>
      <c r="AD51" s="258"/>
      <c r="AE51" s="258"/>
      <c r="AF51" s="258"/>
      <c r="AG51" s="258"/>
      <c r="AH51" s="258"/>
    </row>
    <row r="52" spans="28:34" x14ac:dyDescent="0.15"/>
    <row r="53" spans="28:34" x14ac:dyDescent="0.15">
      <c r="AF53" s="258"/>
      <c r="AG53" s="258"/>
      <c r="AH53" s="258"/>
    </row>
    <row r="54" spans="28:34" x14ac:dyDescent="0.15">
      <c r="AH54" s="258"/>
    </row>
    <row r="55" spans="28:34" x14ac:dyDescent="0.15"/>
    <row r="56" spans="28:34" x14ac:dyDescent="0.15">
      <c r="AB56" s="258"/>
      <c r="AC56" s="258"/>
      <c r="AD56" s="258"/>
      <c r="AE56" s="258"/>
      <c r="AF56" s="258"/>
      <c r="AG56" s="258"/>
      <c r="AH56" s="258"/>
    </row>
    <row r="57" spans="28:34" x14ac:dyDescent="0.15">
      <c r="AH57" s="258"/>
    </row>
    <row r="58" spans="28:34" x14ac:dyDescent="0.15">
      <c r="AH58" s="258"/>
    </row>
    <row r="59" spans="28:34" x14ac:dyDescent="0.15"/>
    <row r="60" spans="28:34" x14ac:dyDescent="0.15"/>
    <row r="61" spans="28:34" x14ac:dyDescent="0.15"/>
    <row r="62" spans="28:34" x14ac:dyDescent="0.15"/>
    <row r="63" spans="28:34" x14ac:dyDescent="0.15">
      <c r="AH63" s="258"/>
    </row>
    <row r="64" spans="28:34" x14ac:dyDescent="0.15">
      <c r="AG64" s="258"/>
      <c r="AH64" s="258"/>
    </row>
    <row r="65" spans="28:34" x14ac:dyDescent="0.15"/>
    <row r="66" spans="28:34" x14ac:dyDescent="0.15"/>
    <row r="67" spans="28:34" x14ac:dyDescent="0.15"/>
    <row r="68" spans="28:34" x14ac:dyDescent="0.15">
      <c r="AB68" s="258"/>
      <c r="AC68" s="258"/>
      <c r="AD68" s="258"/>
      <c r="AE68" s="258"/>
      <c r="AF68" s="258"/>
      <c r="AG68" s="258"/>
      <c r="AH68" s="258"/>
    </row>
    <row r="69" spans="28:34" x14ac:dyDescent="0.15">
      <c r="AF69" s="258"/>
      <c r="AG69" s="258"/>
      <c r="AH69" s="258"/>
    </row>
    <row r="70" spans="28:34" x14ac:dyDescent="0.15"/>
    <row r="71" spans="28:34" x14ac:dyDescent="0.15"/>
    <row r="72" spans="28:34" x14ac:dyDescent="0.15"/>
    <row r="73" spans="28:34" x14ac:dyDescent="0.15"/>
    <row r="74" spans="28:34" x14ac:dyDescent="0.15"/>
    <row r="75" spans="28:34" x14ac:dyDescent="0.15">
      <c r="AH75" s="258"/>
    </row>
    <row r="76" spans="28:34" x14ac:dyDescent="0.15">
      <c r="AF76" s="258"/>
      <c r="AG76" s="258"/>
      <c r="AH76" s="258"/>
    </row>
    <row r="77" spans="28:34" x14ac:dyDescent="0.15">
      <c r="AG77" s="258"/>
      <c r="AH77" s="258"/>
    </row>
    <row r="78" spans="28:34" x14ac:dyDescent="0.15"/>
    <row r="79" spans="28:34" x14ac:dyDescent="0.15"/>
    <row r="80" spans="28:34" x14ac:dyDescent="0.15"/>
    <row r="81" spans="25:34" x14ac:dyDescent="0.15"/>
    <row r="82" spans="25:34" x14ac:dyDescent="0.15">
      <c r="Y82" s="258"/>
    </row>
    <row r="83" spans="25:34" x14ac:dyDescent="0.15">
      <c r="Y83" s="258"/>
      <c r="Z83" s="258"/>
      <c r="AA83" s="258"/>
      <c r="AB83" s="258"/>
      <c r="AC83" s="258"/>
      <c r="AD83" s="258"/>
      <c r="AE83" s="258"/>
      <c r="AF83" s="258"/>
      <c r="AG83" s="258"/>
      <c r="AH83" s="258"/>
    </row>
    <row r="84" spans="25:34" x14ac:dyDescent="0.15"/>
    <row r="85" spans="25:34" x14ac:dyDescent="0.15"/>
    <row r="86" spans="25:34" x14ac:dyDescent="0.15"/>
    <row r="87" spans="25:34" x14ac:dyDescent="0.15"/>
    <row r="88" spans="25:34" x14ac:dyDescent="0.15">
      <c r="AH88" s="2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8"/>
      <c r="AG94" s="258"/>
      <c r="AH94" s="258"/>
    </row>
    <row r="95" spans="25:34" ht="13.5" customHeight="1" x14ac:dyDescent="0.15">
      <c r="AH95" s="2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8"/>
    </row>
    <row r="102" spans="33:34" ht="13.5" customHeight="1" x14ac:dyDescent="0.15"/>
    <row r="103" spans="33:34" ht="13.5" customHeight="1" x14ac:dyDescent="0.15"/>
    <row r="104" spans="33:34" ht="13.5" customHeight="1" x14ac:dyDescent="0.15">
      <c r="AG104" s="258"/>
      <c r="AH104" s="2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8"/>
    </row>
    <row r="117" spans="34:122" ht="13.5" customHeight="1" x14ac:dyDescent="0.15"/>
    <row r="118" spans="34:122" ht="13.5" customHeight="1" x14ac:dyDescent="0.15"/>
    <row r="119" spans="34:122" ht="13.5" customHeight="1" x14ac:dyDescent="0.15"/>
    <row r="120" spans="34:122" ht="13.5" customHeight="1" x14ac:dyDescent="0.15">
      <c r="AH120" s="258"/>
    </row>
    <row r="121" spans="34:122" ht="13.5" customHeight="1" x14ac:dyDescent="0.15">
      <c r="AH121" s="258"/>
    </row>
    <row r="122" spans="34:122" ht="13.5" customHeight="1" x14ac:dyDescent="0.15"/>
    <row r="123" spans="34:122" ht="13.5" customHeight="1" x14ac:dyDescent="0.15"/>
    <row r="124" spans="34:122" ht="13.5" customHeight="1" x14ac:dyDescent="0.15"/>
    <row r="125" spans="34:122" ht="13.5" customHeight="1" x14ac:dyDescent="0.15">
      <c r="DR125" s="258" t="s">
        <v>500</v>
      </c>
    </row>
  </sheetData>
  <sheetProtection algorithmName="SHA-512" hashValue="CSecYKUQ+qQdOFOEGm3mG2cvaj4C1WSsWHoDBpD52SRCPi91VMAoTikE9ir8lkv1a/ma3gQGAy4KvHI7qKd+Ew==" saltValue="ZXHBXl0uFI1pxQqaitv/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A8655-A679-4FF1-842A-71BDDD38305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9" customWidth="1"/>
    <col min="35" max="122" width="2.5" style="258" customWidth="1"/>
    <col min="123" max="16384" width="2.5" style="258" hidden="1"/>
  </cols>
  <sheetData>
    <row r="1" spans="2:34"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2:34" x14ac:dyDescent="0.15">
      <c r="S2" s="258"/>
      <c r="AH2" s="258"/>
    </row>
    <row r="3" spans="2:34"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2:34" x14ac:dyDescent="0.15"/>
    <row r="5" spans="2:34" x14ac:dyDescent="0.15"/>
    <row r="6" spans="2:34" x14ac:dyDescent="0.15"/>
    <row r="7" spans="2:34" x14ac:dyDescent="0.15"/>
    <row r="8" spans="2:34" x14ac:dyDescent="0.15"/>
    <row r="9" spans="2:34" x14ac:dyDescent="0.15">
      <c r="AH9" s="25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8"/>
    </row>
    <row r="18" spans="12:34" x14ac:dyDescent="0.15"/>
    <row r="19" spans="12:34" x14ac:dyDescent="0.15"/>
    <row r="20" spans="12:34" x14ac:dyDescent="0.15">
      <c r="AH20" s="258"/>
    </row>
    <row r="21" spans="12:34" x14ac:dyDescent="0.15">
      <c r="AH21" s="258"/>
    </row>
    <row r="22" spans="12:34" x14ac:dyDescent="0.15"/>
    <row r="23" spans="12:34" x14ac:dyDescent="0.15"/>
    <row r="24" spans="12:34" x14ac:dyDescent="0.15">
      <c r="Q24" s="258"/>
    </row>
    <row r="25" spans="12:34" x14ac:dyDescent="0.15"/>
    <row r="26" spans="12:34" x14ac:dyDescent="0.15"/>
    <row r="27" spans="12:34" x14ac:dyDescent="0.15"/>
    <row r="28" spans="12:34" x14ac:dyDescent="0.15">
      <c r="O28" s="258"/>
      <c r="T28" s="258"/>
      <c r="AH28" s="258"/>
    </row>
    <row r="29" spans="12:34" x14ac:dyDescent="0.15"/>
    <row r="30" spans="12:34" x14ac:dyDescent="0.15"/>
    <row r="31" spans="12:34" x14ac:dyDescent="0.15">
      <c r="Q31" s="258"/>
    </row>
    <row r="32" spans="12:34" x14ac:dyDescent="0.15">
      <c r="L32" s="258"/>
    </row>
    <row r="33" spans="2:34" x14ac:dyDescent="0.15">
      <c r="C33" s="258"/>
      <c r="E33" s="258"/>
      <c r="G33" s="258"/>
      <c r="I33" s="258"/>
      <c r="X33" s="258"/>
    </row>
    <row r="34" spans="2:34" x14ac:dyDescent="0.15">
      <c r="B34" s="258"/>
      <c r="P34" s="258"/>
      <c r="R34" s="258"/>
      <c r="T34" s="258"/>
    </row>
    <row r="35" spans="2:34" x14ac:dyDescent="0.15">
      <c r="D35" s="258"/>
      <c r="W35" s="258"/>
      <c r="AC35" s="258"/>
      <c r="AD35" s="258"/>
      <c r="AE35" s="258"/>
      <c r="AF35" s="258"/>
      <c r="AG35" s="258"/>
      <c r="AH35" s="258"/>
    </row>
    <row r="36" spans="2:34" x14ac:dyDescent="0.15">
      <c r="H36" s="258"/>
      <c r="J36" s="258"/>
      <c r="K36" s="258"/>
      <c r="M36" s="258"/>
      <c r="Y36" s="258"/>
      <c r="Z36" s="258"/>
      <c r="AA36" s="258"/>
      <c r="AB36" s="258"/>
      <c r="AC36" s="258"/>
      <c r="AD36" s="258"/>
      <c r="AE36" s="258"/>
      <c r="AF36" s="258"/>
      <c r="AG36" s="258"/>
      <c r="AH36" s="258"/>
    </row>
    <row r="37" spans="2:34" x14ac:dyDescent="0.15">
      <c r="AH37" s="258"/>
    </row>
    <row r="38" spans="2:34" x14ac:dyDescent="0.15">
      <c r="AG38" s="258"/>
      <c r="AH38" s="258"/>
    </row>
    <row r="39" spans="2:34" x14ac:dyDescent="0.15"/>
    <row r="40" spans="2:34" x14ac:dyDescent="0.15">
      <c r="X40" s="258"/>
    </row>
    <row r="41" spans="2:34" x14ac:dyDescent="0.15">
      <c r="R41" s="258"/>
    </row>
    <row r="42" spans="2:34" x14ac:dyDescent="0.15">
      <c r="W42" s="258"/>
    </row>
    <row r="43" spans="2:34" x14ac:dyDescent="0.15">
      <c r="Y43" s="258"/>
      <c r="Z43" s="258"/>
      <c r="AA43" s="258"/>
      <c r="AB43" s="258"/>
      <c r="AC43" s="258"/>
      <c r="AD43" s="258"/>
      <c r="AE43" s="258"/>
      <c r="AF43" s="258"/>
      <c r="AG43" s="258"/>
      <c r="AH43" s="258"/>
    </row>
    <row r="44" spans="2:34" x14ac:dyDescent="0.15">
      <c r="AH44" s="258"/>
    </row>
    <row r="45" spans="2:34" x14ac:dyDescent="0.15">
      <c r="X45" s="258"/>
    </row>
    <row r="46" spans="2:34" x14ac:dyDescent="0.15"/>
    <row r="47" spans="2:34" x14ac:dyDescent="0.15"/>
    <row r="48" spans="2:34" x14ac:dyDescent="0.15">
      <c r="W48" s="258"/>
      <c r="Y48" s="258"/>
      <c r="Z48" s="258"/>
      <c r="AA48" s="258"/>
      <c r="AB48" s="258"/>
      <c r="AC48" s="258"/>
      <c r="AD48" s="258"/>
      <c r="AE48" s="258"/>
      <c r="AF48" s="258"/>
      <c r="AG48" s="258"/>
      <c r="AH48" s="258"/>
    </row>
    <row r="49" spans="28:34" x14ac:dyDescent="0.15"/>
    <row r="50" spans="28:34" x14ac:dyDescent="0.15">
      <c r="AE50" s="258"/>
      <c r="AF50" s="258"/>
      <c r="AG50" s="258"/>
      <c r="AH50" s="258"/>
    </row>
    <row r="51" spans="28:34" x14ac:dyDescent="0.15">
      <c r="AC51" s="258"/>
      <c r="AD51" s="258"/>
      <c r="AE51" s="258"/>
      <c r="AF51" s="258"/>
      <c r="AG51" s="258"/>
      <c r="AH51" s="258"/>
    </row>
    <row r="52" spans="28:34" x14ac:dyDescent="0.15"/>
    <row r="53" spans="28:34" x14ac:dyDescent="0.15">
      <c r="AF53" s="258"/>
      <c r="AG53" s="258"/>
      <c r="AH53" s="258"/>
    </row>
    <row r="54" spans="28:34" x14ac:dyDescent="0.15">
      <c r="AH54" s="258"/>
    </row>
    <row r="55" spans="28:34" x14ac:dyDescent="0.15"/>
    <row r="56" spans="28:34" x14ac:dyDescent="0.15">
      <c r="AB56" s="258"/>
      <c r="AC56" s="258"/>
      <c r="AD56" s="258"/>
      <c r="AE56" s="258"/>
      <c r="AF56" s="258"/>
      <c r="AG56" s="258"/>
      <c r="AH56" s="258"/>
    </row>
    <row r="57" spans="28:34" x14ac:dyDescent="0.15">
      <c r="AH57" s="258"/>
    </row>
    <row r="58" spans="28:34" x14ac:dyDescent="0.15">
      <c r="AH58" s="258"/>
    </row>
    <row r="59" spans="28:34" x14ac:dyDescent="0.15">
      <c r="AG59" s="258"/>
      <c r="AH59" s="258"/>
    </row>
    <row r="60" spans="28:34" x14ac:dyDescent="0.15"/>
    <row r="61" spans="28:34" x14ac:dyDescent="0.15"/>
    <row r="62" spans="28:34" x14ac:dyDescent="0.15"/>
    <row r="63" spans="28:34" x14ac:dyDescent="0.15">
      <c r="AH63" s="258"/>
    </row>
    <row r="64" spans="28:34" x14ac:dyDescent="0.15">
      <c r="AG64" s="258"/>
      <c r="AH64" s="258"/>
    </row>
    <row r="65" spans="28:34" x14ac:dyDescent="0.15"/>
    <row r="66" spans="28:34" x14ac:dyDescent="0.15"/>
    <row r="67" spans="28:34" x14ac:dyDescent="0.15"/>
    <row r="68" spans="28:34" x14ac:dyDescent="0.15">
      <c r="AB68" s="258"/>
      <c r="AC68" s="258"/>
      <c r="AD68" s="258"/>
      <c r="AE68" s="258"/>
      <c r="AF68" s="258"/>
      <c r="AG68" s="258"/>
      <c r="AH68" s="258"/>
    </row>
    <row r="69" spans="28:34" x14ac:dyDescent="0.15">
      <c r="AF69" s="258"/>
      <c r="AG69" s="258"/>
      <c r="AH69" s="258"/>
    </row>
    <row r="70" spans="28:34" x14ac:dyDescent="0.15"/>
    <row r="71" spans="28:34" x14ac:dyDescent="0.15"/>
    <row r="72" spans="28:34" x14ac:dyDescent="0.15"/>
    <row r="73" spans="28:34" x14ac:dyDescent="0.15"/>
    <row r="74" spans="28:34" x14ac:dyDescent="0.15"/>
    <row r="75" spans="28:34" x14ac:dyDescent="0.15">
      <c r="AH75" s="258"/>
    </row>
    <row r="76" spans="28:34" x14ac:dyDescent="0.15">
      <c r="AF76" s="258"/>
      <c r="AG76" s="258"/>
      <c r="AH76" s="258"/>
    </row>
    <row r="77" spans="28:34" x14ac:dyDescent="0.15">
      <c r="AG77" s="258"/>
      <c r="AH77" s="258"/>
    </row>
    <row r="78" spans="28:34" x14ac:dyDescent="0.15"/>
    <row r="79" spans="28:34" x14ac:dyDescent="0.15"/>
    <row r="80" spans="28:34" x14ac:dyDescent="0.15"/>
    <row r="81" spans="25:34" x14ac:dyDescent="0.15"/>
    <row r="82" spans="25:34" x14ac:dyDescent="0.15">
      <c r="Y82" s="258"/>
    </row>
    <row r="83" spans="25:34" x14ac:dyDescent="0.15">
      <c r="Y83" s="258"/>
      <c r="Z83" s="258"/>
      <c r="AA83" s="258"/>
      <c r="AB83" s="258"/>
      <c r="AC83" s="258"/>
      <c r="AD83" s="258"/>
      <c r="AE83" s="258"/>
      <c r="AF83" s="258"/>
      <c r="AG83" s="258"/>
      <c r="AH83" s="258"/>
    </row>
    <row r="84" spans="25:34" x14ac:dyDescent="0.15"/>
    <row r="85" spans="25:34" x14ac:dyDescent="0.15"/>
    <row r="86" spans="25:34" x14ac:dyDescent="0.15"/>
    <row r="87" spans="25:34" x14ac:dyDescent="0.15"/>
    <row r="88" spans="25:34" x14ac:dyDescent="0.15">
      <c r="AH88" s="2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8"/>
      <c r="AG94" s="258"/>
      <c r="AH94" s="258"/>
    </row>
    <row r="95" spans="25:34" ht="13.5" customHeight="1" x14ac:dyDescent="0.15">
      <c r="AH95" s="2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8"/>
    </row>
    <row r="102" spans="33:34" ht="13.5" customHeight="1" x14ac:dyDescent="0.15"/>
    <row r="103" spans="33:34" ht="13.5" customHeight="1" x14ac:dyDescent="0.15"/>
    <row r="104" spans="33:34" ht="13.5" customHeight="1" x14ac:dyDescent="0.15">
      <c r="AG104" s="258"/>
      <c r="AH104" s="2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8"/>
    </row>
    <row r="117" spans="34:122" ht="13.5" customHeight="1" x14ac:dyDescent="0.15"/>
    <row r="118" spans="34:122" ht="13.5" customHeight="1" x14ac:dyDescent="0.15"/>
    <row r="119" spans="34:122" ht="13.5" customHeight="1" x14ac:dyDescent="0.15"/>
    <row r="120" spans="34:122" ht="13.5" customHeight="1" x14ac:dyDescent="0.15">
      <c r="AH120" s="258"/>
    </row>
    <row r="121" spans="34:122" ht="13.5" customHeight="1" x14ac:dyDescent="0.15">
      <c r="AH121" s="258"/>
    </row>
    <row r="122" spans="34:122" ht="13.5" customHeight="1" x14ac:dyDescent="0.15"/>
    <row r="123" spans="34:122" ht="13.5" customHeight="1" x14ac:dyDescent="0.15"/>
    <row r="124" spans="34:122" ht="13.5" customHeight="1" x14ac:dyDescent="0.15"/>
    <row r="125" spans="34:122" ht="13.5" customHeight="1" x14ac:dyDescent="0.15">
      <c r="DR125" s="258" t="s">
        <v>500</v>
      </c>
    </row>
  </sheetData>
  <sheetProtection algorithmName="SHA-512" hashValue="gIPvUEC1DVGSzH95hjeDA0zYcWySM0vw3ZgW3ZQYnCZWOymnoPzT811craaBhScV/JCTf0gTD268IXAsv1sbaA==" saltValue="fz8TAlkf/+dWt6AmmpbG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51</v>
      </c>
      <c r="E2" s="142"/>
      <c r="F2" s="143" t="s">
        <v>550</v>
      </c>
      <c r="G2" s="144"/>
      <c r="H2" s="145"/>
    </row>
    <row r="3" spans="1:8" x14ac:dyDescent="0.15">
      <c r="A3" s="141" t="s">
        <v>543</v>
      </c>
      <c r="B3" s="146"/>
      <c r="C3" s="147"/>
      <c r="D3" s="148">
        <v>143530</v>
      </c>
      <c r="E3" s="149"/>
      <c r="F3" s="150">
        <v>116162</v>
      </c>
      <c r="G3" s="151"/>
      <c r="H3" s="152"/>
    </row>
    <row r="4" spans="1:8" x14ac:dyDescent="0.15">
      <c r="A4" s="153"/>
      <c r="B4" s="154"/>
      <c r="C4" s="155"/>
      <c r="D4" s="156">
        <v>93233</v>
      </c>
      <c r="E4" s="157"/>
      <c r="F4" s="158">
        <v>61562</v>
      </c>
      <c r="G4" s="159"/>
      <c r="H4" s="160"/>
    </row>
    <row r="5" spans="1:8" x14ac:dyDescent="0.15">
      <c r="A5" s="141" t="s">
        <v>545</v>
      </c>
      <c r="B5" s="146"/>
      <c r="C5" s="147"/>
      <c r="D5" s="148">
        <v>112679</v>
      </c>
      <c r="E5" s="149"/>
      <c r="F5" s="150">
        <v>121449</v>
      </c>
      <c r="G5" s="151"/>
      <c r="H5" s="152"/>
    </row>
    <row r="6" spans="1:8" x14ac:dyDescent="0.15">
      <c r="A6" s="153"/>
      <c r="B6" s="154"/>
      <c r="C6" s="155"/>
      <c r="D6" s="156">
        <v>42279</v>
      </c>
      <c r="E6" s="157"/>
      <c r="F6" s="158">
        <v>62922</v>
      </c>
      <c r="G6" s="159"/>
      <c r="H6" s="160"/>
    </row>
    <row r="7" spans="1:8" x14ac:dyDescent="0.15">
      <c r="A7" s="141" t="s">
        <v>546</v>
      </c>
      <c r="B7" s="146"/>
      <c r="C7" s="147"/>
      <c r="D7" s="148">
        <v>102690</v>
      </c>
      <c r="E7" s="149"/>
      <c r="F7" s="150">
        <v>145139</v>
      </c>
      <c r="G7" s="151"/>
      <c r="H7" s="152"/>
    </row>
    <row r="8" spans="1:8" x14ac:dyDescent="0.15">
      <c r="A8" s="153"/>
      <c r="B8" s="154"/>
      <c r="C8" s="155"/>
      <c r="D8" s="156">
        <v>73105</v>
      </c>
      <c r="E8" s="157"/>
      <c r="F8" s="158">
        <v>83762</v>
      </c>
      <c r="G8" s="159"/>
      <c r="H8" s="160"/>
    </row>
    <row r="9" spans="1:8" x14ac:dyDescent="0.15">
      <c r="A9" s="141" t="s">
        <v>547</v>
      </c>
      <c r="B9" s="146"/>
      <c r="C9" s="147"/>
      <c r="D9" s="148">
        <v>161922</v>
      </c>
      <c r="E9" s="149"/>
      <c r="F9" s="150">
        <v>332350</v>
      </c>
      <c r="G9" s="151"/>
      <c r="H9" s="152"/>
    </row>
    <row r="10" spans="1:8" x14ac:dyDescent="0.15">
      <c r="A10" s="153"/>
      <c r="B10" s="154"/>
      <c r="C10" s="155"/>
      <c r="D10" s="156">
        <v>49553</v>
      </c>
      <c r="E10" s="157"/>
      <c r="F10" s="158">
        <v>200453</v>
      </c>
      <c r="G10" s="159"/>
      <c r="H10" s="160"/>
    </row>
    <row r="11" spans="1:8" x14ac:dyDescent="0.15">
      <c r="A11" s="141" t="s">
        <v>548</v>
      </c>
      <c r="B11" s="146"/>
      <c r="C11" s="147"/>
      <c r="D11" s="148">
        <v>115126</v>
      </c>
      <c r="E11" s="149"/>
      <c r="F11" s="150">
        <v>362690</v>
      </c>
      <c r="G11" s="151"/>
      <c r="H11" s="152"/>
    </row>
    <row r="12" spans="1:8" x14ac:dyDescent="0.15">
      <c r="A12" s="153"/>
      <c r="B12" s="154"/>
      <c r="C12" s="161"/>
      <c r="D12" s="156">
        <v>83584</v>
      </c>
      <c r="E12" s="157"/>
      <c r="F12" s="158">
        <v>172580</v>
      </c>
      <c r="G12" s="159"/>
      <c r="H12" s="160"/>
    </row>
    <row r="13" spans="1:8" x14ac:dyDescent="0.15">
      <c r="A13" s="141"/>
      <c r="B13" s="146"/>
      <c r="C13" s="162"/>
      <c r="D13" s="163">
        <v>127189</v>
      </c>
      <c r="E13" s="164"/>
      <c r="F13" s="165">
        <v>215558</v>
      </c>
      <c r="G13" s="166"/>
      <c r="H13" s="152"/>
    </row>
    <row r="14" spans="1:8" x14ac:dyDescent="0.15">
      <c r="A14" s="153"/>
      <c r="B14" s="154"/>
      <c r="C14" s="155"/>
      <c r="D14" s="156">
        <v>68351</v>
      </c>
      <c r="E14" s="157"/>
      <c r="F14" s="158">
        <v>116256</v>
      </c>
      <c r="G14" s="159"/>
      <c r="H14" s="160"/>
    </row>
    <row r="17" spans="1:11" x14ac:dyDescent="0.15">
      <c r="A17" s="137" t="s">
        <v>52</v>
      </c>
    </row>
    <row r="18" spans="1:11" x14ac:dyDescent="0.15">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15">
      <c r="A19" s="167" t="s">
        <v>53</v>
      </c>
      <c r="B19" s="167">
        <f>ROUND(VALUE(SUBSTITUTE(実質収支比率等に係る経年分析!F$48,"▲","-")),2)</f>
        <v>4.3600000000000003</v>
      </c>
      <c r="C19" s="167">
        <f>ROUND(VALUE(SUBSTITUTE(実質収支比率等に係る経年分析!G$48,"▲","-")),2)</f>
        <v>3.44</v>
      </c>
      <c r="D19" s="167">
        <f>ROUND(VALUE(SUBSTITUTE(実質収支比率等に係る経年分析!H$48,"▲","-")),2)</f>
        <v>4.1500000000000004</v>
      </c>
      <c r="E19" s="167">
        <f>ROUND(VALUE(SUBSTITUTE(実質収支比率等に係る経年分析!I$48,"▲","-")),2)</f>
        <v>4</v>
      </c>
      <c r="F19" s="167">
        <f>ROUND(VALUE(SUBSTITUTE(実質収支比率等に係る経年分析!J$48,"▲","-")),2)</f>
        <v>3.6</v>
      </c>
    </row>
    <row r="20" spans="1:11" x14ac:dyDescent="0.15">
      <c r="A20" s="167" t="s">
        <v>54</v>
      </c>
      <c r="B20" s="167">
        <f>ROUND(VALUE(SUBSTITUTE(実質収支比率等に係る経年分析!F$47,"▲","-")),2)</f>
        <v>39.200000000000003</v>
      </c>
      <c r="C20" s="167">
        <f>ROUND(VALUE(SUBSTITUTE(実質収支比率等に係る経年分析!G$47,"▲","-")),2)</f>
        <v>38.78</v>
      </c>
      <c r="D20" s="167">
        <f>ROUND(VALUE(SUBSTITUTE(実質収支比率等に係る経年分析!H$47,"▲","-")),2)</f>
        <v>40.26</v>
      </c>
      <c r="E20" s="167">
        <f>ROUND(VALUE(SUBSTITUTE(実質収支比率等に係る経年分析!I$47,"▲","-")),2)</f>
        <v>37.31</v>
      </c>
      <c r="F20" s="167">
        <f>ROUND(VALUE(SUBSTITUTE(実質収支比率等に係る経年分析!J$47,"▲","-")),2)</f>
        <v>33.86</v>
      </c>
    </row>
    <row r="21" spans="1:11" x14ac:dyDescent="0.15">
      <c r="A21" s="167" t="s">
        <v>55</v>
      </c>
      <c r="B21" s="167">
        <f>IF(ISNUMBER(VALUE(SUBSTITUTE(実質収支比率等に係る経年分析!F$49,"▲","-"))),ROUND(VALUE(SUBSTITUTE(実質収支比率等に係る経年分析!F$49,"▲","-")),2),NA())</f>
        <v>2.58</v>
      </c>
      <c r="C21" s="167">
        <f>IF(ISNUMBER(VALUE(SUBSTITUTE(実質収支比率等に係る経年分析!G$49,"▲","-"))),ROUND(VALUE(SUBSTITUTE(実質収支比率等に係る経年分析!G$49,"▲","-")),2),NA())</f>
        <v>-1.22</v>
      </c>
      <c r="D21" s="167">
        <f>IF(ISNUMBER(VALUE(SUBSTITUTE(実質収支比率等に係る経年分析!H$49,"▲","-"))),ROUND(VALUE(SUBSTITUTE(実質収支比率等に係る経年分析!H$49,"▲","-")),2),NA())</f>
        <v>1.54</v>
      </c>
      <c r="E21" s="167">
        <f>IF(ISNUMBER(VALUE(SUBSTITUTE(実質収支比率等に係る経年分析!I$49,"▲","-"))),ROUND(VALUE(SUBSTITUTE(実質収支比率等に係る経年分析!I$49,"▲","-")),2),NA())</f>
        <v>-0.1</v>
      </c>
      <c r="F21" s="167">
        <f>IF(ISNUMBER(VALUE(SUBSTITUTE(実質収支比率等に係る経年分析!J$49,"▲","-"))),ROUND(VALUE(SUBSTITUTE(実質収支比率等に係る経年分析!J$49,"▲","-")),2),NA())</f>
        <v>1.08</v>
      </c>
    </row>
    <row r="24" spans="1:11" x14ac:dyDescent="0.15">
      <c r="A24" s="137" t="s">
        <v>56</v>
      </c>
    </row>
    <row r="25" spans="1:11" x14ac:dyDescent="0.15">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15">
      <c r="A26" s="168"/>
      <c r="B26" s="168" t="s">
        <v>57</v>
      </c>
      <c r="C26" s="168" t="s">
        <v>58</v>
      </c>
      <c r="D26" s="168" t="s">
        <v>57</v>
      </c>
      <c r="E26" s="168" t="s">
        <v>58</v>
      </c>
      <c r="F26" s="168" t="s">
        <v>57</v>
      </c>
      <c r="G26" s="168" t="s">
        <v>58</v>
      </c>
      <c r="H26" s="168" t="s">
        <v>57</v>
      </c>
      <c r="I26" s="168" t="s">
        <v>58</v>
      </c>
      <c r="J26" s="168" t="s">
        <v>57</v>
      </c>
      <c r="K26" s="168" t="s">
        <v>58</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0</v>
      </c>
      <c r="H27" s="168" t="e">
        <f>IF(ROUND(VALUE(SUBSTITUTE(連結実質赤字比率に係る赤字・黒字の構成分析!I$43,"▲", "-")), 2) &lt; 0, ABS(ROUND(VALUE(SUBSTITUTE(連結実質赤字比率に係る赤字・黒字の構成分析!I$43,"▲", "-")), 2)), NA())</f>
        <v>#N/A</v>
      </c>
      <c r="I27" s="168">
        <f>IF(ROUND(VALUE(SUBSTITUTE(連結実質赤字比率に係る赤字・黒字の構成分析!I$43,"▲", "-")), 2) &gt;= 0, ABS(ROUND(VALUE(SUBSTITUTE(連結実質赤字比率に係る赤字・黒字の構成分析!I$43,"▲", "-")), 2)), NA())</f>
        <v>0</v>
      </c>
      <c r="J27" s="168" t="e">
        <f>IF(ROUND(VALUE(SUBSTITUTE(連結実質赤字比率に係る赤字・黒字の構成分析!J$43,"▲", "-")), 2) &lt; 0, ABS(ROUND(VALUE(SUBSTITUTE(連結実質赤字比率に係る赤字・黒字の構成分析!J$43,"▲", "-")), 2)), NA())</f>
        <v>#N/A</v>
      </c>
      <c r="K27" s="168">
        <f>IF(ROUND(VALUE(SUBSTITUTE(連結実質赤字比率に係る赤字・黒字の構成分析!J$43,"▲", "-")), 2) &gt;= 0, ABS(ROUND(VALUE(SUBSTITUTE(連結実質赤字比率に係る赤字・黒字の構成分析!J$43,"▲", "-")), 2)), NA())</f>
        <v>0</v>
      </c>
    </row>
    <row r="28" spans="1:11" x14ac:dyDescent="0.15">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str">
        <f>IF(連結実質赤字比率に係る赤字・黒字の構成分析!C$41="",NA(),連結実質赤字比率に係る赤字・黒字の構成分析!C$41)</f>
        <v>小坂町中小企業従業員退職金等共済事業特別会計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v>
      </c>
    </row>
    <row r="30" spans="1:11" x14ac:dyDescent="0.15">
      <c r="A30" s="168" t="str">
        <f>IF(連結実質赤字比率に係る赤字・黒字の構成分析!C$40="",NA(),連結実質赤字比率に係る赤字・黒字の構成分析!C$40)</f>
        <v>小坂町歯科診療所特別会計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v>
      </c>
    </row>
    <row r="31" spans="1:11" x14ac:dyDescent="0.15">
      <c r="A31" s="168" t="str">
        <f>IF(連結実質赤字比率に係る赤字・黒字の構成分析!C$39="",NA(),連結実質赤字比率に係る赤字・黒字の構成分析!C$39)</f>
        <v>小坂町下水道事業特別会計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0</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v>
      </c>
    </row>
    <row r="32" spans="1:11" x14ac:dyDescent="0.15">
      <c r="A32" s="168" t="str">
        <f>IF(連結実質赤字比率に係る赤字・黒字の構成分析!C$38="",NA(),連結実質赤字比率に係る赤字・黒字の構成分析!C$38)</f>
        <v>小坂町後期高齢者医療特別会計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0</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0</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v>
      </c>
    </row>
    <row r="33" spans="1:16" x14ac:dyDescent="0.15">
      <c r="A33" s="168" t="str">
        <f>IF(連結実質赤字比率に係る赤字・黒字の構成分析!C$37="",NA(),連結実質赤字比率に係る赤字・黒字の構成分析!C$37)</f>
        <v>小坂町介護保険特別会計（保険事業勘定）</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0.56999999999999995</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0.32</v>
      </c>
      <c r="F33" s="168">
        <f>IF(ROUND(VALUE(SUBSTITUTE(連結実質赤字比率に係る赤字・黒字の構成分析!H$37,"▲", "-")), 2) &lt; 0, ABS(ROUND(VALUE(SUBSTITUTE(連結実質赤字比率に係る赤字・黒字の構成分析!H$37,"▲", "-")), 2)), NA())</f>
        <v>0.06</v>
      </c>
      <c r="G33" s="168" t="e">
        <f>IF(ROUND(VALUE(SUBSTITUTE(連結実質赤字比率に係る赤字・黒字の構成分析!H$37,"▲", "-")), 2) &gt;= 0, ABS(ROUND(VALUE(SUBSTITUTE(連結実質赤字比率に係る赤字・黒字の構成分析!H$37,"▲", "-")), 2)), NA())</f>
        <v>#N/A</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0.12</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0.23</v>
      </c>
    </row>
    <row r="34" spans="1:16" x14ac:dyDescent="0.15">
      <c r="A34" s="168" t="str">
        <f>IF(連結実質赤字比率に係る赤字・黒字の構成分析!C$36="",NA(),連結実質赤字比率に係る赤字・黒字の構成分析!C$36)</f>
        <v>小坂町国民健康保険特別会計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1.46</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0.82</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0.25</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0.81</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0.88</v>
      </c>
    </row>
    <row r="35" spans="1:16" x14ac:dyDescent="0.15">
      <c r="A35" s="168" t="str">
        <f>IF(連結実質赤字比率に係る赤字・黒字の構成分析!C$35="",NA(),連結実質赤字比率に係る赤字・黒字の構成分析!C$35)</f>
        <v>一般会計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4.3600000000000003</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3.43</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4.1500000000000004</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4</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3.6</v>
      </c>
    </row>
    <row r="36" spans="1:16" x14ac:dyDescent="0.15">
      <c r="A36" s="168" t="str">
        <f>IF(連結実質赤字比率に係る赤字・黒字の構成分析!C$34="",NA(),連結実質赤字比率に係る赤字・黒字の構成分析!C$34)</f>
        <v>小坂町水道事業会計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10.54</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10.67</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10.85</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10.64</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9.76</v>
      </c>
    </row>
    <row r="39" spans="1:16" x14ac:dyDescent="0.15">
      <c r="A39" s="137" t="s">
        <v>59</v>
      </c>
    </row>
    <row r="40" spans="1:16" x14ac:dyDescent="0.15">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15">
      <c r="A41" s="169"/>
      <c r="B41" s="169" t="s">
        <v>60</v>
      </c>
      <c r="C41" s="169"/>
      <c r="D41" s="169" t="s">
        <v>61</v>
      </c>
      <c r="E41" s="169" t="s">
        <v>60</v>
      </c>
      <c r="F41" s="169"/>
      <c r="G41" s="169" t="s">
        <v>61</v>
      </c>
      <c r="H41" s="169" t="s">
        <v>60</v>
      </c>
      <c r="I41" s="169"/>
      <c r="J41" s="169" t="s">
        <v>61</v>
      </c>
      <c r="K41" s="169" t="s">
        <v>60</v>
      </c>
      <c r="L41" s="169"/>
      <c r="M41" s="169" t="s">
        <v>61</v>
      </c>
      <c r="N41" s="169" t="s">
        <v>60</v>
      </c>
      <c r="O41" s="169"/>
      <c r="P41" s="169" t="s">
        <v>61</v>
      </c>
    </row>
    <row r="42" spans="1:16" x14ac:dyDescent="0.15">
      <c r="A42" s="169" t="s">
        <v>62</v>
      </c>
      <c r="B42" s="169"/>
      <c r="C42" s="169"/>
      <c r="D42" s="169">
        <f>'実質公債費比率（分子）の構造'!K$52</f>
        <v>429</v>
      </c>
      <c r="E42" s="169"/>
      <c r="F42" s="169"/>
      <c r="G42" s="169">
        <f>'実質公債費比率（分子）の構造'!L$52</f>
        <v>435</v>
      </c>
      <c r="H42" s="169"/>
      <c r="I42" s="169"/>
      <c r="J42" s="169">
        <f>'実質公債費比率（分子）の構造'!M$52</f>
        <v>441</v>
      </c>
      <c r="K42" s="169"/>
      <c r="L42" s="169"/>
      <c r="M42" s="169">
        <f>'実質公債費比率（分子）の構造'!N$52</f>
        <v>437</v>
      </c>
      <c r="N42" s="169"/>
      <c r="O42" s="169"/>
      <c r="P42" s="169">
        <f>'実質公債費比率（分子）の構造'!O$52</f>
        <v>457</v>
      </c>
    </row>
    <row r="43" spans="1:16" x14ac:dyDescent="0.15">
      <c r="A43" s="169" t="s">
        <v>63</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t="str">
        <f>'実質公債費比率（分子）の構造'!O$51</f>
        <v>-</v>
      </c>
      <c r="O43" s="169"/>
      <c r="P43" s="169"/>
    </row>
    <row r="44" spans="1:16" x14ac:dyDescent="0.15">
      <c r="A44" s="169" t="s">
        <v>64</v>
      </c>
      <c r="B44" s="169">
        <f>'実質公債費比率（分子）の構造'!K$50</f>
        <v>13</v>
      </c>
      <c r="C44" s="169"/>
      <c r="D44" s="169"/>
      <c r="E44" s="169">
        <f>'実質公債費比率（分子）の構造'!L$50</f>
        <v>12</v>
      </c>
      <c r="F44" s="169"/>
      <c r="G44" s="169"/>
      <c r="H44" s="169">
        <f>'実質公債費比率（分子）の構造'!M$50</f>
        <v>12</v>
      </c>
      <c r="I44" s="169"/>
      <c r="J44" s="169"/>
      <c r="K44" s="169">
        <f>'実質公債費比率（分子）の構造'!N$50</f>
        <v>11</v>
      </c>
      <c r="L44" s="169"/>
      <c r="M44" s="169"/>
      <c r="N44" s="169">
        <f>'実質公債費比率（分子）の構造'!O$50</f>
        <v>11</v>
      </c>
      <c r="O44" s="169"/>
      <c r="P44" s="169"/>
    </row>
    <row r="45" spans="1:16" x14ac:dyDescent="0.15">
      <c r="A45" s="169" t="s">
        <v>65</v>
      </c>
      <c r="B45" s="169" t="str">
        <f>'実質公債費比率（分子）の構造'!K$49</f>
        <v>-</v>
      </c>
      <c r="C45" s="169"/>
      <c r="D45" s="169"/>
      <c r="E45" s="169" t="str">
        <f>'実質公債費比率（分子）の構造'!L$49</f>
        <v>-</v>
      </c>
      <c r="F45" s="169"/>
      <c r="G45" s="169"/>
      <c r="H45" s="169" t="str">
        <f>'実質公債費比率（分子）の構造'!M$49</f>
        <v>-</v>
      </c>
      <c r="I45" s="169"/>
      <c r="J45" s="169"/>
      <c r="K45" s="169" t="str">
        <f>'実質公債費比率（分子）の構造'!N$49</f>
        <v>-</v>
      </c>
      <c r="L45" s="169"/>
      <c r="M45" s="169"/>
      <c r="N45" s="169" t="str">
        <f>'実質公債費比率（分子）の構造'!O$49</f>
        <v>-</v>
      </c>
      <c r="O45" s="169"/>
      <c r="P45" s="169"/>
    </row>
    <row r="46" spans="1:16" x14ac:dyDescent="0.15">
      <c r="A46" s="169" t="s">
        <v>66</v>
      </c>
      <c r="B46" s="169">
        <f>'実質公債費比率（分子）の構造'!K$48</f>
        <v>227</v>
      </c>
      <c r="C46" s="169"/>
      <c r="D46" s="169"/>
      <c r="E46" s="169">
        <f>'実質公債費比率（分子）の構造'!L$48</f>
        <v>224</v>
      </c>
      <c r="F46" s="169"/>
      <c r="G46" s="169"/>
      <c r="H46" s="169">
        <f>'実質公債費比率（分子）の構造'!M$48</f>
        <v>220</v>
      </c>
      <c r="I46" s="169"/>
      <c r="J46" s="169"/>
      <c r="K46" s="169">
        <f>'実質公債費比率（分子）の構造'!N$48</f>
        <v>226</v>
      </c>
      <c r="L46" s="169"/>
      <c r="M46" s="169"/>
      <c r="N46" s="169">
        <f>'実質公債費比率（分子）の構造'!O$48</f>
        <v>226</v>
      </c>
      <c r="O46" s="169"/>
      <c r="P46" s="169"/>
    </row>
    <row r="47" spans="1:16" x14ac:dyDescent="0.15">
      <c r="A47" s="169" t="s">
        <v>67</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68</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69</v>
      </c>
      <c r="B49" s="169">
        <f>'実質公債費比率（分子）の構造'!K$45</f>
        <v>531</v>
      </c>
      <c r="C49" s="169"/>
      <c r="D49" s="169"/>
      <c r="E49" s="169">
        <f>'実質公債費比率（分子）の構造'!L$45</f>
        <v>546</v>
      </c>
      <c r="F49" s="169"/>
      <c r="G49" s="169"/>
      <c r="H49" s="169">
        <f>'実質公債費比率（分子）の構造'!M$45</f>
        <v>556</v>
      </c>
      <c r="I49" s="169"/>
      <c r="J49" s="169"/>
      <c r="K49" s="169">
        <f>'実質公債費比率（分子）の構造'!N$45</f>
        <v>571</v>
      </c>
      <c r="L49" s="169"/>
      <c r="M49" s="169"/>
      <c r="N49" s="169">
        <f>'実質公債費比率（分子）の構造'!O$45</f>
        <v>571</v>
      </c>
      <c r="O49" s="169"/>
      <c r="P49" s="169"/>
    </row>
    <row r="50" spans="1:16" x14ac:dyDescent="0.15">
      <c r="A50" s="169" t="s">
        <v>70</v>
      </c>
      <c r="B50" s="169" t="e">
        <f>NA()</f>
        <v>#N/A</v>
      </c>
      <c r="C50" s="169">
        <f>IF(ISNUMBER('実質公債費比率（分子）の構造'!K$53),'実質公債費比率（分子）の構造'!K$53,NA())</f>
        <v>342</v>
      </c>
      <c r="D50" s="169" t="e">
        <f>NA()</f>
        <v>#N/A</v>
      </c>
      <c r="E50" s="169" t="e">
        <f>NA()</f>
        <v>#N/A</v>
      </c>
      <c r="F50" s="169">
        <f>IF(ISNUMBER('実質公債費比率（分子）の構造'!L$53),'実質公債費比率（分子）の構造'!L$53,NA())</f>
        <v>347</v>
      </c>
      <c r="G50" s="169" t="e">
        <f>NA()</f>
        <v>#N/A</v>
      </c>
      <c r="H50" s="169" t="e">
        <f>NA()</f>
        <v>#N/A</v>
      </c>
      <c r="I50" s="169">
        <f>IF(ISNUMBER('実質公債費比率（分子）の構造'!M$53),'実質公債費比率（分子）の構造'!M$53,NA())</f>
        <v>347</v>
      </c>
      <c r="J50" s="169" t="e">
        <f>NA()</f>
        <v>#N/A</v>
      </c>
      <c r="K50" s="169" t="e">
        <f>NA()</f>
        <v>#N/A</v>
      </c>
      <c r="L50" s="169">
        <f>IF(ISNUMBER('実質公債費比率（分子）の構造'!N$53),'実質公債費比率（分子）の構造'!N$53,NA())</f>
        <v>371</v>
      </c>
      <c r="M50" s="169" t="e">
        <f>NA()</f>
        <v>#N/A</v>
      </c>
      <c r="N50" s="169" t="e">
        <f>NA()</f>
        <v>#N/A</v>
      </c>
      <c r="O50" s="169">
        <f>IF(ISNUMBER('実質公債費比率（分子）の構造'!O$53),'実質公債費比率（分子）の構造'!O$53,NA())</f>
        <v>351</v>
      </c>
      <c r="P50" s="169" t="e">
        <f>NA()</f>
        <v>#N/A</v>
      </c>
    </row>
    <row r="53" spans="1:16" x14ac:dyDescent="0.15">
      <c r="A53" s="137" t="s">
        <v>71</v>
      </c>
    </row>
    <row r="54" spans="1:16" x14ac:dyDescent="0.15">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15">
      <c r="A55" s="168"/>
      <c r="B55" s="168" t="s">
        <v>72</v>
      </c>
      <c r="C55" s="168"/>
      <c r="D55" s="168" t="s">
        <v>73</v>
      </c>
      <c r="E55" s="168" t="s">
        <v>72</v>
      </c>
      <c r="F55" s="168"/>
      <c r="G55" s="168" t="s">
        <v>73</v>
      </c>
      <c r="H55" s="168" t="s">
        <v>72</v>
      </c>
      <c r="I55" s="168"/>
      <c r="J55" s="168" t="s">
        <v>73</v>
      </c>
      <c r="K55" s="168" t="s">
        <v>72</v>
      </c>
      <c r="L55" s="168"/>
      <c r="M55" s="168" t="s">
        <v>73</v>
      </c>
      <c r="N55" s="168" t="s">
        <v>72</v>
      </c>
      <c r="O55" s="168"/>
      <c r="P55" s="168" t="s">
        <v>73</v>
      </c>
    </row>
    <row r="56" spans="1:16" x14ac:dyDescent="0.15">
      <c r="A56" s="168" t="s">
        <v>43</v>
      </c>
      <c r="B56" s="168"/>
      <c r="C56" s="168"/>
      <c r="D56" s="168">
        <f>'将来負担比率（分子）の構造'!I$52</f>
        <v>4608</v>
      </c>
      <c r="E56" s="168"/>
      <c r="F56" s="168"/>
      <c r="G56" s="168">
        <f>'将来負担比率（分子）の構造'!J$52</f>
        <v>4399</v>
      </c>
      <c r="H56" s="168"/>
      <c r="I56" s="168"/>
      <c r="J56" s="168">
        <f>'将来負担比率（分子）の構造'!K$52</f>
        <v>4363</v>
      </c>
      <c r="K56" s="168"/>
      <c r="L56" s="168"/>
      <c r="M56" s="168">
        <f>'将来負担比率（分子）の構造'!L$52</f>
        <v>4253</v>
      </c>
      <c r="N56" s="168"/>
      <c r="O56" s="168"/>
      <c r="P56" s="168">
        <f>'将来負担比率（分子）の構造'!M$52</f>
        <v>3953</v>
      </c>
    </row>
    <row r="57" spans="1:16" x14ac:dyDescent="0.15">
      <c r="A57" s="168" t="s">
        <v>42</v>
      </c>
      <c r="B57" s="168"/>
      <c r="C57" s="168"/>
      <c r="D57" s="168">
        <f>'将来負担比率（分子）の構造'!I$51</f>
        <v>28</v>
      </c>
      <c r="E57" s="168"/>
      <c r="F57" s="168"/>
      <c r="G57" s="168">
        <f>'将来負担比率（分子）の構造'!J$51</f>
        <v>22</v>
      </c>
      <c r="H57" s="168"/>
      <c r="I57" s="168"/>
      <c r="J57" s="168">
        <f>'将来負担比率（分子）の構造'!K$51</f>
        <v>17</v>
      </c>
      <c r="K57" s="168"/>
      <c r="L57" s="168"/>
      <c r="M57" s="168">
        <f>'将来負担比率（分子）の構造'!L$51</f>
        <v>13</v>
      </c>
      <c r="N57" s="168"/>
      <c r="O57" s="168"/>
      <c r="P57" s="168">
        <f>'将来負担比率（分子）の構造'!M$51</f>
        <v>9</v>
      </c>
    </row>
    <row r="58" spans="1:16" x14ac:dyDescent="0.15">
      <c r="A58" s="168" t="s">
        <v>41</v>
      </c>
      <c r="B58" s="168"/>
      <c r="C58" s="168"/>
      <c r="D58" s="168">
        <f>'将来負担比率（分子）の構造'!I$50</f>
        <v>1891</v>
      </c>
      <c r="E58" s="168"/>
      <c r="F58" s="168"/>
      <c r="G58" s="168">
        <f>'将来負担比率（分子）の構造'!J$50</f>
        <v>1890</v>
      </c>
      <c r="H58" s="168"/>
      <c r="I58" s="168"/>
      <c r="J58" s="168">
        <f>'将来負担比率（分子）の構造'!K$50</f>
        <v>1933</v>
      </c>
      <c r="K58" s="168"/>
      <c r="L58" s="168"/>
      <c r="M58" s="168">
        <f>'将来負担比率（分子）の構造'!L$50</f>
        <v>2114</v>
      </c>
      <c r="N58" s="168"/>
      <c r="O58" s="168"/>
      <c r="P58" s="168">
        <f>'将来負担比率（分子）の構造'!M$50</f>
        <v>2418</v>
      </c>
    </row>
    <row r="59" spans="1:16" x14ac:dyDescent="0.15">
      <c r="A59" s="168" t="s">
        <v>39</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38</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36</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15">
      <c r="A62" s="168" t="s">
        <v>35</v>
      </c>
      <c r="B62" s="168">
        <f>'将来負担比率（分子）の構造'!I$45</f>
        <v>538</v>
      </c>
      <c r="C62" s="168"/>
      <c r="D62" s="168"/>
      <c r="E62" s="168">
        <f>'将来負担比率（分子）の構造'!J$45</f>
        <v>490</v>
      </c>
      <c r="F62" s="168"/>
      <c r="G62" s="168"/>
      <c r="H62" s="168">
        <f>'将来負担比率（分子）の構造'!K$45</f>
        <v>470</v>
      </c>
      <c r="I62" s="168"/>
      <c r="J62" s="168"/>
      <c r="K62" s="168">
        <f>'将来負担比率（分子）の構造'!L$45</f>
        <v>426</v>
      </c>
      <c r="L62" s="168"/>
      <c r="M62" s="168"/>
      <c r="N62" s="168">
        <f>'将来負担比率（分子）の構造'!M$45</f>
        <v>378</v>
      </c>
      <c r="O62" s="168"/>
      <c r="P62" s="168"/>
    </row>
    <row r="63" spans="1:16" x14ac:dyDescent="0.15">
      <c r="A63" s="168" t="s">
        <v>34</v>
      </c>
      <c r="B63" s="168">
        <f>'将来負担比率（分子）の構造'!I$44</f>
        <v>133</v>
      </c>
      <c r="C63" s="168"/>
      <c r="D63" s="168"/>
      <c r="E63" s="168">
        <f>'将来負担比率（分子）の構造'!J$44</f>
        <v>129</v>
      </c>
      <c r="F63" s="168"/>
      <c r="G63" s="168"/>
      <c r="H63" s="168">
        <f>'将来負担比率（分子）の構造'!K$44</f>
        <v>127</v>
      </c>
      <c r="I63" s="168"/>
      <c r="J63" s="168"/>
      <c r="K63" s="168">
        <f>'将来負担比率（分子）の構造'!L$44</f>
        <v>159</v>
      </c>
      <c r="L63" s="168"/>
      <c r="M63" s="168"/>
      <c r="N63" s="168">
        <f>'将来負担比率（分子）の構造'!M$44</f>
        <v>240</v>
      </c>
      <c r="O63" s="168"/>
      <c r="P63" s="168"/>
    </row>
    <row r="64" spans="1:16" x14ac:dyDescent="0.15">
      <c r="A64" s="168" t="s">
        <v>33</v>
      </c>
      <c r="B64" s="168">
        <f>'将来負担比率（分子）の構造'!I$43</f>
        <v>3404</v>
      </c>
      <c r="C64" s="168"/>
      <c r="D64" s="168"/>
      <c r="E64" s="168">
        <f>'将来負担比率（分子）の構造'!J$43</f>
        <v>3227</v>
      </c>
      <c r="F64" s="168"/>
      <c r="G64" s="168"/>
      <c r="H64" s="168">
        <f>'将来負担比率（分子）の構造'!K$43</f>
        <v>3087</v>
      </c>
      <c r="I64" s="168"/>
      <c r="J64" s="168"/>
      <c r="K64" s="168">
        <f>'将来負担比率（分子）の構造'!L$43</f>
        <v>3015</v>
      </c>
      <c r="L64" s="168"/>
      <c r="M64" s="168"/>
      <c r="N64" s="168">
        <f>'将来負担比率（分子）の構造'!M$43</f>
        <v>2929</v>
      </c>
      <c r="O64" s="168"/>
      <c r="P64" s="168"/>
    </row>
    <row r="65" spans="1:16" x14ac:dyDescent="0.15">
      <c r="A65" s="168" t="s">
        <v>32</v>
      </c>
      <c r="B65" s="168">
        <f>'将来負担比率（分子）の構造'!I$42</f>
        <v>74</v>
      </c>
      <c r="C65" s="168"/>
      <c r="D65" s="168"/>
      <c r="E65" s="168">
        <f>'将来負担比率（分子）の構造'!J$42</f>
        <v>63</v>
      </c>
      <c r="F65" s="168"/>
      <c r="G65" s="168"/>
      <c r="H65" s="168">
        <f>'将来負担比率（分子）の構造'!K$42</f>
        <v>53</v>
      </c>
      <c r="I65" s="168"/>
      <c r="J65" s="168"/>
      <c r="K65" s="168">
        <f>'将来負担比率（分子）の構造'!L$42</f>
        <v>42</v>
      </c>
      <c r="L65" s="168"/>
      <c r="M65" s="168"/>
      <c r="N65" s="168">
        <f>'将来負担比率（分子）の構造'!M$42</f>
        <v>32</v>
      </c>
      <c r="O65" s="168"/>
      <c r="P65" s="168"/>
    </row>
    <row r="66" spans="1:16" x14ac:dyDescent="0.15">
      <c r="A66" s="168" t="s">
        <v>31</v>
      </c>
      <c r="B66" s="168">
        <f>'将来負担比率（分子）の構造'!I$41</f>
        <v>5065</v>
      </c>
      <c r="C66" s="168"/>
      <c r="D66" s="168"/>
      <c r="E66" s="168">
        <f>'将来負担比率（分子）の構造'!J$41</f>
        <v>4925</v>
      </c>
      <c r="F66" s="168"/>
      <c r="G66" s="168"/>
      <c r="H66" s="168">
        <f>'将来負担比率（分子）の構造'!K$41</f>
        <v>4809</v>
      </c>
      <c r="I66" s="168"/>
      <c r="J66" s="168"/>
      <c r="K66" s="168">
        <f>'将来負担比率（分子）の構造'!L$41</f>
        <v>4614</v>
      </c>
      <c r="L66" s="168"/>
      <c r="M66" s="168"/>
      <c r="N66" s="168">
        <f>'将来負担比率（分子）の構造'!M$41</f>
        <v>4333</v>
      </c>
      <c r="O66" s="168"/>
      <c r="P66" s="168"/>
    </row>
    <row r="67" spans="1:16" x14ac:dyDescent="0.15">
      <c r="A67" s="168" t="s">
        <v>74</v>
      </c>
      <c r="B67" s="168" t="e">
        <f>NA()</f>
        <v>#N/A</v>
      </c>
      <c r="C67" s="168">
        <f>IF(ISNUMBER('将来負担比率（分子）の構造'!I$53), IF('将来負担比率（分子）の構造'!I$53 &lt; 0, 0, '将来負担比率（分子）の構造'!I$53), NA())</f>
        <v>2685</v>
      </c>
      <c r="D67" s="168" t="e">
        <f>NA()</f>
        <v>#N/A</v>
      </c>
      <c r="E67" s="168" t="e">
        <f>NA()</f>
        <v>#N/A</v>
      </c>
      <c r="F67" s="168">
        <f>IF(ISNUMBER('将来負担比率（分子）の構造'!J$53), IF('将来負担比率（分子）の構造'!J$53 &lt; 0, 0, '将来負担比率（分子）の構造'!J$53), NA())</f>
        <v>2522</v>
      </c>
      <c r="G67" s="168" t="e">
        <f>NA()</f>
        <v>#N/A</v>
      </c>
      <c r="H67" s="168" t="e">
        <f>NA()</f>
        <v>#N/A</v>
      </c>
      <c r="I67" s="168">
        <f>IF(ISNUMBER('将来負担比率（分子）の構造'!K$53), IF('将来負担比率（分子）の構造'!K$53 &lt; 0, 0, '将来負担比率（分子）の構造'!K$53), NA())</f>
        <v>2233</v>
      </c>
      <c r="J67" s="168" t="e">
        <f>NA()</f>
        <v>#N/A</v>
      </c>
      <c r="K67" s="168" t="e">
        <f>NA()</f>
        <v>#N/A</v>
      </c>
      <c r="L67" s="168">
        <f>IF(ISNUMBER('将来負担比率（分子）の構造'!L$53), IF('将来負担比率（分子）の構造'!L$53 &lt; 0, 0, '将来負担比率（分子）の構造'!L$53), NA())</f>
        <v>1876</v>
      </c>
      <c r="M67" s="168" t="e">
        <f>NA()</f>
        <v>#N/A</v>
      </c>
      <c r="N67" s="168" t="e">
        <f>NA()</f>
        <v>#N/A</v>
      </c>
      <c r="O67" s="168">
        <f>IF(ISNUMBER('将来負担比率（分子）の構造'!M$53), IF('将来負担比率（分子）の構造'!M$53 &lt; 0, 0, '将来負担比率（分子）の構造'!M$53), NA())</f>
        <v>1531</v>
      </c>
      <c r="P67" s="168" t="e">
        <f>NA()</f>
        <v>#N/A</v>
      </c>
    </row>
    <row r="70" spans="1:16" x14ac:dyDescent="0.15">
      <c r="A70" s="170" t="s">
        <v>75</v>
      </c>
      <c r="B70" s="170"/>
      <c r="C70" s="170"/>
      <c r="D70" s="170"/>
      <c r="E70" s="170"/>
      <c r="F70" s="170"/>
    </row>
    <row r="71" spans="1:16" x14ac:dyDescent="0.15">
      <c r="A71" s="171"/>
      <c r="B71" s="171" t="str">
        <f>基金残高に係る経年分析!F54</f>
        <v>R01</v>
      </c>
      <c r="C71" s="171" t="str">
        <f>基金残高に係る経年分析!G54</f>
        <v>R02</v>
      </c>
      <c r="D71" s="171" t="str">
        <f>基金残高に係る経年分析!H54</f>
        <v>R03</v>
      </c>
    </row>
    <row r="72" spans="1:16" x14ac:dyDescent="0.15">
      <c r="A72" s="171" t="s">
        <v>76</v>
      </c>
      <c r="B72" s="172">
        <f>基金残高に係る経年分析!F55</f>
        <v>1042</v>
      </c>
      <c r="C72" s="172">
        <f>基金残高に係る経年分析!G55</f>
        <v>1015</v>
      </c>
      <c r="D72" s="172">
        <f>基金残高に係る経年分析!H55</f>
        <v>1015</v>
      </c>
    </row>
    <row r="73" spans="1:16" x14ac:dyDescent="0.15">
      <c r="A73" s="171" t="s">
        <v>77</v>
      </c>
      <c r="B73" s="172">
        <f>基金残高に係る経年分析!F56</f>
        <v>431</v>
      </c>
      <c r="C73" s="172">
        <f>基金残高に係る経年分析!G56</f>
        <v>461</v>
      </c>
      <c r="D73" s="172">
        <f>基金残高に係る経年分析!H56</f>
        <v>421</v>
      </c>
    </row>
    <row r="74" spans="1:16" x14ac:dyDescent="0.15">
      <c r="A74" s="171" t="s">
        <v>78</v>
      </c>
      <c r="B74" s="172">
        <f>基金残高に係る経年分析!F57</f>
        <v>279</v>
      </c>
      <c r="C74" s="172">
        <f>基金残高に係る経年分析!G57</f>
        <v>487</v>
      </c>
      <c r="D74" s="172">
        <f>基金残高に係る経年分析!H57</f>
        <v>827</v>
      </c>
    </row>
  </sheetData>
  <sheetProtection algorithmName="SHA-512" hashValue="4zJgcDsAVhYxGIf8+0VjQzx9jU6CzJ3j2R1D+PhG+KmgYwm+YRjBnubm4oRe2Rjcib9DWxYTYfVkYR1KusxoTg==" saltValue="2yV6Rf7/SyebS4A0cCt41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5" customWidth="1"/>
    <col min="134" max="143" width="1.625" style="208" customWidth="1"/>
    <col min="144" max="16384" width="0" style="208"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641" t="s">
        <v>213</v>
      </c>
      <c r="DI1" s="642"/>
      <c r="DJ1" s="642"/>
      <c r="DK1" s="642"/>
      <c r="DL1" s="642"/>
      <c r="DM1" s="642"/>
      <c r="DN1" s="643"/>
      <c r="DO1" s="208"/>
      <c r="DP1" s="641" t="s">
        <v>214</v>
      </c>
      <c r="DQ1" s="642"/>
      <c r="DR1" s="642"/>
      <c r="DS1" s="642"/>
      <c r="DT1" s="642"/>
      <c r="DU1" s="642"/>
      <c r="DV1" s="642"/>
      <c r="DW1" s="642"/>
      <c r="DX1" s="642"/>
      <c r="DY1" s="642"/>
      <c r="DZ1" s="642"/>
      <c r="EA1" s="642"/>
      <c r="EB1" s="642"/>
      <c r="EC1" s="643"/>
      <c r="ED1" s="206"/>
      <c r="EE1" s="206"/>
      <c r="EF1" s="206"/>
      <c r="EG1" s="206"/>
      <c r="EH1" s="206"/>
      <c r="EI1" s="206"/>
      <c r="EJ1" s="206"/>
      <c r="EK1" s="206"/>
      <c r="EL1" s="206"/>
      <c r="EM1" s="206"/>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225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2" customFormat="1" ht="11.25" customHeight="1" x14ac:dyDescent="0.15">
      <c r="B5" s="651" t="s">
        <v>226</v>
      </c>
      <c r="C5" s="652"/>
      <c r="D5" s="652"/>
      <c r="E5" s="652"/>
      <c r="F5" s="652"/>
      <c r="G5" s="652"/>
      <c r="H5" s="652"/>
      <c r="I5" s="652"/>
      <c r="J5" s="652"/>
      <c r="K5" s="652"/>
      <c r="L5" s="652"/>
      <c r="M5" s="652"/>
      <c r="N5" s="652"/>
      <c r="O5" s="652"/>
      <c r="P5" s="652"/>
      <c r="Q5" s="653"/>
      <c r="R5" s="654">
        <v>903018</v>
      </c>
      <c r="S5" s="655"/>
      <c r="T5" s="655"/>
      <c r="U5" s="655"/>
      <c r="V5" s="655"/>
      <c r="W5" s="655"/>
      <c r="X5" s="655"/>
      <c r="Y5" s="656"/>
      <c r="Z5" s="657">
        <v>16.8</v>
      </c>
      <c r="AA5" s="657"/>
      <c r="AB5" s="657"/>
      <c r="AC5" s="657"/>
      <c r="AD5" s="658">
        <v>903018</v>
      </c>
      <c r="AE5" s="658"/>
      <c r="AF5" s="658"/>
      <c r="AG5" s="658"/>
      <c r="AH5" s="658"/>
      <c r="AI5" s="658"/>
      <c r="AJ5" s="658"/>
      <c r="AK5" s="658"/>
      <c r="AL5" s="659">
        <v>30.1</v>
      </c>
      <c r="AM5" s="660"/>
      <c r="AN5" s="660"/>
      <c r="AO5" s="661"/>
      <c r="AP5" s="651" t="s">
        <v>227</v>
      </c>
      <c r="AQ5" s="652"/>
      <c r="AR5" s="652"/>
      <c r="AS5" s="652"/>
      <c r="AT5" s="652"/>
      <c r="AU5" s="652"/>
      <c r="AV5" s="652"/>
      <c r="AW5" s="652"/>
      <c r="AX5" s="652"/>
      <c r="AY5" s="652"/>
      <c r="AZ5" s="652"/>
      <c r="BA5" s="652"/>
      <c r="BB5" s="652"/>
      <c r="BC5" s="652"/>
      <c r="BD5" s="652"/>
      <c r="BE5" s="652"/>
      <c r="BF5" s="653"/>
      <c r="BG5" s="665">
        <v>899273</v>
      </c>
      <c r="BH5" s="666"/>
      <c r="BI5" s="666"/>
      <c r="BJ5" s="666"/>
      <c r="BK5" s="666"/>
      <c r="BL5" s="666"/>
      <c r="BM5" s="666"/>
      <c r="BN5" s="667"/>
      <c r="BO5" s="668">
        <v>99.6</v>
      </c>
      <c r="BP5" s="668"/>
      <c r="BQ5" s="668"/>
      <c r="BR5" s="668"/>
      <c r="BS5" s="669" t="s">
        <v>228</v>
      </c>
      <c r="BT5" s="669"/>
      <c r="BU5" s="669"/>
      <c r="BV5" s="669"/>
      <c r="BW5" s="669"/>
      <c r="BX5" s="669"/>
      <c r="BY5" s="669"/>
      <c r="BZ5" s="669"/>
      <c r="CA5" s="669"/>
      <c r="CB5" s="673"/>
      <c r="CD5" s="647" t="s">
        <v>222</v>
      </c>
      <c r="CE5" s="648"/>
      <c r="CF5" s="648"/>
      <c r="CG5" s="648"/>
      <c r="CH5" s="648"/>
      <c r="CI5" s="648"/>
      <c r="CJ5" s="648"/>
      <c r="CK5" s="648"/>
      <c r="CL5" s="648"/>
      <c r="CM5" s="648"/>
      <c r="CN5" s="648"/>
      <c r="CO5" s="648"/>
      <c r="CP5" s="648"/>
      <c r="CQ5" s="649"/>
      <c r="CR5" s="647" t="s">
        <v>229</v>
      </c>
      <c r="CS5" s="648"/>
      <c r="CT5" s="648"/>
      <c r="CU5" s="648"/>
      <c r="CV5" s="648"/>
      <c r="CW5" s="648"/>
      <c r="CX5" s="648"/>
      <c r="CY5" s="649"/>
      <c r="CZ5" s="647" t="s">
        <v>220</v>
      </c>
      <c r="DA5" s="648"/>
      <c r="DB5" s="648"/>
      <c r="DC5" s="649"/>
      <c r="DD5" s="647" t="s">
        <v>230</v>
      </c>
      <c r="DE5" s="648"/>
      <c r="DF5" s="648"/>
      <c r="DG5" s="648"/>
      <c r="DH5" s="648"/>
      <c r="DI5" s="648"/>
      <c r="DJ5" s="648"/>
      <c r="DK5" s="648"/>
      <c r="DL5" s="648"/>
      <c r="DM5" s="648"/>
      <c r="DN5" s="648"/>
      <c r="DO5" s="648"/>
      <c r="DP5" s="649"/>
      <c r="DQ5" s="647" t="s">
        <v>231</v>
      </c>
      <c r="DR5" s="648"/>
      <c r="DS5" s="648"/>
      <c r="DT5" s="648"/>
      <c r="DU5" s="648"/>
      <c r="DV5" s="648"/>
      <c r="DW5" s="648"/>
      <c r="DX5" s="648"/>
      <c r="DY5" s="648"/>
      <c r="DZ5" s="648"/>
      <c r="EA5" s="648"/>
      <c r="EB5" s="648"/>
      <c r="EC5" s="649"/>
    </row>
    <row r="6" spans="2:143" ht="11.25" customHeight="1" x14ac:dyDescent="0.15">
      <c r="B6" s="662" t="s">
        <v>232</v>
      </c>
      <c r="C6" s="663"/>
      <c r="D6" s="663"/>
      <c r="E6" s="663"/>
      <c r="F6" s="663"/>
      <c r="G6" s="663"/>
      <c r="H6" s="663"/>
      <c r="I6" s="663"/>
      <c r="J6" s="663"/>
      <c r="K6" s="663"/>
      <c r="L6" s="663"/>
      <c r="M6" s="663"/>
      <c r="N6" s="663"/>
      <c r="O6" s="663"/>
      <c r="P6" s="663"/>
      <c r="Q6" s="664"/>
      <c r="R6" s="665">
        <v>47638</v>
      </c>
      <c r="S6" s="666"/>
      <c r="T6" s="666"/>
      <c r="U6" s="666"/>
      <c r="V6" s="666"/>
      <c r="W6" s="666"/>
      <c r="X6" s="666"/>
      <c r="Y6" s="667"/>
      <c r="Z6" s="668">
        <v>0.9</v>
      </c>
      <c r="AA6" s="668"/>
      <c r="AB6" s="668"/>
      <c r="AC6" s="668"/>
      <c r="AD6" s="669">
        <v>47638</v>
      </c>
      <c r="AE6" s="669"/>
      <c r="AF6" s="669"/>
      <c r="AG6" s="669"/>
      <c r="AH6" s="669"/>
      <c r="AI6" s="669"/>
      <c r="AJ6" s="669"/>
      <c r="AK6" s="669"/>
      <c r="AL6" s="670">
        <v>1.6</v>
      </c>
      <c r="AM6" s="671"/>
      <c r="AN6" s="671"/>
      <c r="AO6" s="672"/>
      <c r="AP6" s="662" t="s">
        <v>233</v>
      </c>
      <c r="AQ6" s="663"/>
      <c r="AR6" s="663"/>
      <c r="AS6" s="663"/>
      <c r="AT6" s="663"/>
      <c r="AU6" s="663"/>
      <c r="AV6" s="663"/>
      <c r="AW6" s="663"/>
      <c r="AX6" s="663"/>
      <c r="AY6" s="663"/>
      <c r="AZ6" s="663"/>
      <c r="BA6" s="663"/>
      <c r="BB6" s="663"/>
      <c r="BC6" s="663"/>
      <c r="BD6" s="663"/>
      <c r="BE6" s="663"/>
      <c r="BF6" s="664"/>
      <c r="BG6" s="665">
        <v>899273</v>
      </c>
      <c r="BH6" s="666"/>
      <c r="BI6" s="666"/>
      <c r="BJ6" s="666"/>
      <c r="BK6" s="666"/>
      <c r="BL6" s="666"/>
      <c r="BM6" s="666"/>
      <c r="BN6" s="667"/>
      <c r="BO6" s="668">
        <v>99.6</v>
      </c>
      <c r="BP6" s="668"/>
      <c r="BQ6" s="668"/>
      <c r="BR6" s="668"/>
      <c r="BS6" s="669" t="s">
        <v>228</v>
      </c>
      <c r="BT6" s="669"/>
      <c r="BU6" s="669"/>
      <c r="BV6" s="669"/>
      <c r="BW6" s="669"/>
      <c r="BX6" s="669"/>
      <c r="BY6" s="669"/>
      <c r="BZ6" s="669"/>
      <c r="CA6" s="669"/>
      <c r="CB6" s="673"/>
      <c r="CD6" s="676" t="s">
        <v>234</v>
      </c>
      <c r="CE6" s="677"/>
      <c r="CF6" s="677"/>
      <c r="CG6" s="677"/>
      <c r="CH6" s="677"/>
      <c r="CI6" s="677"/>
      <c r="CJ6" s="677"/>
      <c r="CK6" s="677"/>
      <c r="CL6" s="677"/>
      <c r="CM6" s="677"/>
      <c r="CN6" s="677"/>
      <c r="CO6" s="677"/>
      <c r="CP6" s="677"/>
      <c r="CQ6" s="678"/>
      <c r="CR6" s="665">
        <v>69681</v>
      </c>
      <c r="CS6" s="666"/>
      <c r="CT6" s="666"/>
      <c r="CU6" s="666"/>
      <c r="CV6" s="666"/>
      <c r="CW6" s="666"/>
      <c r="CX6" s="666"/>
      <c r="CY6" s="667"/>
      <c r="CZ6" s="659">
        <v>1.3</v>
      </c>
      <c r="DA6" s="660"/>
      <c r="DB6" s="660"/>
      <c r="DC6" s="679"/>
      <c r="DD6" s="674" t="s">
        <v>228</v>
      </c>
      <c r="DE6" s="666"/>
      <c r="DF6" s="666"/>
      <c r="DG6" s="666"/>
      <c r="DH6" s="666"/>
      <c r="DI6" s="666"/>
      <c r="DJ6" s="666"/>
      <c r="DK6" s="666"/>
      <c r="DL6" s="666"/>
      <c r="DM6" s="666"/>
      <c r="DN6" s="666"/>
      <c r="DO6" s="666"/>
      <c r="DP6" s="667"/>
      <c r="DQ6" s="674">
        <v>69681</v>
      </c>
      <c r="DR6" s="666"/>
      <c r="DS6" s="666"/>
      <c r="DT6" s="666"/>
      <c r="DU6" s="666"/>
      <c r="DV6" s="666"/>
      <c r="DW6" s="666"/>
      <c r="DX6" s="666"/>
      <c r="DY6" s="666"/>
      <c r="DZ6" s="666"/>
      <c r="EA6" s="666"/>
      <c r="EB6" s="666"/>
      <c r="EC6" s="675"/>
    </row>
    <row r="7" spans="2:143" ht="11.25" customHeight="1" x14ac:dyDescent="0.15">
      <c r="B7" s="662" t="s">
        <v>235</v>
      </c>
      <c r="C7" s="663"/>
      <c r="D7" s="663"/>
      <c r="E7" s="663"/>
      <c r="F7" s="663"/>
      <c r="G7" s="663"/>
      <c r="H7" s="663"/>
      <c r="I7" s="663"/>
      <c r="J7" s="663"/>
      <c r="K7" s="663"/>
      <c r="L7" s="663"/>
      <c r="M7" s="663"/>
      <c r="N7" s="663"/>
      <c r="O7" s="663"/>
      <c r="P7" s="663"/>
      <c r="Q7" s="664"/>
      <c r="R7" s="665">
        <v>275</v>
      </c>
      <c r="S7" s="666"/>
      <c r="T7" s="666"/>
      <c r="U7" s="666"/>
      <c r="V7" s="666"/>
      <c r="W7" s="666"/>
      <c r="X7" s="666"/>
      <c r="Y7" s="667"/>
      <c r="Z7" s="668">
        <v>0</v>
      </c>
      <c r="AA7" s="668"/>
      <c r="AB7" s="668"/>
      <c r="AC7" s="668"/>
      <c r="AD7" s="669">
        <v>275</v>
      </c>
      <c r="AE7" s="669"/>
      <c r="AF7" s="669"/>
      <c r="AG7" s="669"/>
      <c r="AH7" s="669"/>
      <c r="AI7" s="669"/>
      <c r="AJ7" s="669"/>
      <c r="AK7" s="669"/>
      <c r="AL7" s="670">
        <v>0</v>
      </c>
      <c r="AM7" s="671"/>
      <c r="AN7" s="671"/>
      <c r="AO7" s="672"/>
      <c r="AP7" s="662" t="s">
        <v>236</v>
      </c>
      <c r="AQ7" s="663"/>
      <c r="AR7" s="663"/>
      <c r="AS7" s="663"/>
      <c r="AT7" s="663"/>
      <c r="AU7" s="663"/>
      <c r="AV7" s="663"/>
      <c r="AW7" s="663"/>
      <c r="AX7" s="663"/>
      <c r="AY7" s="663"/>
      <c r="AZ7" s="663"/>
      <c r="BA7" s="663"/>
      <c r="BB7" s="663"/>
      <c r="BC7" s="663"/>
      <c r="BD7" s="663"/>
      <c r="BE7" s="663"/>
      <c r="BF7" s="664"/>
      <c r="BG7" s="665">
        <v>454374</v>
      </c>
      <c r="BH7" s="666"/>
      <c r="BI7" s="666"/>
      <c r="BJ7" s="666"/>
      <c r="BK7" s="666"/>
      <c r="BL7" s="666"/>
      <c r="BM7" s="666"/>
      <c r="BN7" s="667"/>
      <c r="BO7" s="668">
        <v>50.3</v>
      </c>
      <c r="BP7" s="668"/>
      <c r="BQ7" s="668"/>
      <c r="BR7" s="668"/>
      <c r="BS7" s="669" t="s">
        <v>137</v>
      </c>
      <c r="BT7" s="669"/>
      <c r="BU7" s="669"/>
      <c r="BV7" s="669"/>
      <c r="BW7" s="669"/>
      <c r="BX7" s="669"/>
      <c r="BY7" s="669"/>
      <c r="BZ7" s="669"/>
      <c r="CA7" s="669"/>
      <c r="CB7" s="673"/>
      <c r="CD7" s="680" t="s">
        <v>237</v>
      </c>
      <c r="CE7" s="681"/>
      <c r="CF7" s="681"/>
      <c r="CG7" s="681"/>
      <c r="CH7" s="681"/>
      <c r="CI7" s="681"/>
      <c r="CJ7" s="681"/>
      <c r="CK7" s="681"/>
      <c r="CL7" s="681"/>
      <c r="CM7" s="681"/>
      <c r="CN7" s="681"/>
      <c r="CO7" s="681"/>
      <c r="CP7" s="681"/>
      <c r="CQ7" s="682"/>
      <c r="CR7" s="665">
        <v>1276392</v>
      </c>
      <c r="CS7" s="666"/>
      <c r="CT7" s="666"/>
      <c r="CU7" s="666"/>
      <c r="CV7" s="666"/>
      <c r="CW7" s="666"/>
      <c r="CX7" s="666"/>
      <c r="CY7" s="667"/>
      <c r="CZ7" s="668">
        <v>24.3</v>
      </c>
      <c r="DA7" s="668"/>
      <c r="DB7" s="668"/>
      <c r="DC7" s="668"/>
      <c r="DD7" s="674">
        <v>11304</v>
      </c>
      <c r="DE7" s="666"/>
      <c r="DF7" s="666"/>
      <c r="DG7" s="666"/>
      <c r="DH7" s="666"/>
      <c r="DI7" s="666"/>
      <c r="DJ7" s="666"/>
      <c r="DK7" s="666"/>
      <c r="DL7" s="666"/>
      <c r="DM7" s="666"/>
      <c r="DN7" s="666"/>
      <c r="DO7" s="666"/>
      <c r="DP7" s="667"/>
      <c r="DQ7" s="674">
        <v>1217283</v>
      </c>
      <c r="DR7" s="666"/>
      <c r="DS7" s="666"/>
      <c r="DT7" s="666"/>
      <c r="DU7" s="666"/>
      <c r="DV7" s="666"/>
      <c r="DW7" s="666"/>
      <c r="DX7" s="666"/>
      <c r="DY7" s="666"/>
      <c r="DZ7" s="666"/>
      <c r="EA7" s="666"/>
      <c r="EB7" s="666"/>
      <c r="EC7" s="675"/>
    </row>
    <row r="8" spans="2:143" ht="11.25" customHeight="1" x14ac:dyDescent="0.15">
      <c r="B8" s="662" t="s">
        <v>238</v>
      </c>
      <c r="C8" s="663"/>
      <c r="D8" s="663"/>
      <c r="E8" s="663"/>
      <c r="F8" s="663"/>
      <c r="G8" s="663"/>
      <c r="H8" s="663"/>
      <c r="I8" s="663"/>
      <c r="J8" s="663"/>
      <c r="K8" s="663"/>
      <c r="L8" s="663"/>
      <c r="M8" s="663"/>
      <c r="N8" s="663"/>
      <c r="O8" s="663"/>
      <c r="P8" s="663"/>
      <c r="Q8" s="664"/>
      <c r="R8" s="665">
        <v>1380</v>
      </c>
      <c r="S8" s="666"/>
      <c r="T8" s="666"/>
      <c r="U8" s="666"/>
      <c r="V8" s="666"/>
      <c r="W8" s="666"/>
      <c r="X8" s="666"/>
      <c r="Y8" s="667"/>
      <c r="Z8" s="668">
        <v>0</v>
      </c>
      <c r="AA8" s="668"/>
      <c r="AB8" s="668"/>
      <c r="AC8" s="668"/>
      <c r="AD8" s="669">
        <v>1380</v>
      </c>
      <c r="AE8" s="669"/>
      <c r="AF8" s="669"/>
      <c r="AG8" s="669"/>
      <c r="AH8" s="669"/>
      <c r="AI8" s="669"/>
      <c r="AJ8" s="669"/>
      <c r="AK8" s="669"/>
      <c r="AL8" s="670">
        <v>0</v>
      </c>
      <c r="AM8" s="671"/>
      <c r="AN8" s="671"/>
      <c r="AO8" s="672"/>
      <c r="AP8" s="662" t="s">
        <v>239</v>
      </c>
      <c r="AQ8" s="663"/>
      <c r="AR8" s="663"/>
      <c r="AS8" s="663"/>
      <c r="AT8" s="663"/>
      <c r="AU8" s="663"/>
      <c r="AV8" s="663"/>
      <c r="AW8" s="663"/>
      <c r="AX8" s="663"/>
      <c r="AY8" s="663"/>
      <c r="AZ8" s="663"/>
      <c r="BA8" s="663"/>
      <c r="BB8" s="663"/>
      <c r="BC8" s="663"/>
      <c r="BD8" s="663"/>
      <c r="BE8" s="663"/>
      <c r="BF8" s="664"/>
      <c r="BG8" s="665">
        <v>8016</v>
      </c>
      <c r="BH8" s="666"/>
      <c r="BI8" s="666"/>
      <c r="BJ8" s="666"/>
      <c r="BK8" s="666"/>
      <c r="BL8" s="666"/>
      <c r="BM8" s="666"/>
      <c r="BN8" s="667"/>
      <c r="BO8" s="668">
        <v>0.9</v>
      </c>
      <c r="BP8" s="668"/>
      <c r="BQ8" s="668"/>
      <c r="BR8" s="668"/>
      <c r="BS8" s="669" t="s">
        <v>174</v>
      </c>
      <c r="BT8" s="669"/>
      <c r="BU8" s="669"/>
      <c r="BV8" s="669"/>
      <c r="BW8" s="669"/>
      <c r="BX8" s="669"/>
      <c r="BY8" s="669"/>
      <c r="BZ8" s="669"/>
      <c r="CA8" s="669"/>
      <c r="CB8" s="673"/>
      <c r="CD8" s="680" t="s">
        <v>240</v>
      </c>
      <c r="CE8" s="681"/>
      <c r="CF8" s="681"/>
      <c r="CG8" s="681"/>
      <c r="CH8" s="681"/>
      <c r="CI8" s="681"/>
      <c r="CJ8" s="681"/>
      <c r="CK8" s="681"/>
      <c r="CL8" s="681"/>
      <c r="CM8" s="681"/>
      <c r="CN8" s="681"/>
      <c r="CO8" s="681"/>
      <c r="CP8" s="681"/>
      <c r="CQ8" s="682"/>
      <c r="CR8" s="665">
        <v>1038262</v>
      </c>
      <c r="CS8" s="666"/>
      <c r="CT8" s="666"/>
      <c r="CU8" s="666"/>
      <c r="CV8" s="666"/>
      <c r="CW8" s="666"/>
      <c r="CX8" s="666"/>
      <c r="CY8" s="667"/>
      <c r="CZ8" s="668">
        <v>19.8</v>
      </c>
      <c r="DA8" s="668"/>
      <c r="DB8" s="668"/>
      <c r="DC8" s="668"/>
      <c r="DD8" s="674">
        <v>59156</v>
      </c>
      <c r="DE8" s="666"/>
      <c r="DF8" s="666"/>
      <c r="DG8" s="666"/>
      <c r="DH8" s="666"/>
      <c r="DI8" s="666"/>
      <c r="DJ8" s="666"/>
      <c r="DK8" s="666"/>
      <c r="DL8" s="666"/>
      <c r="DM8" s="666"/>
      <c r="DN8" s="666"/>
      <c r="DO8" s="666"/>
      <c r="DP8" s="667"/>
      <c r="DQ8" s="674">
        <v>539009</v>
      </c>
      <c r="DR8" s="666"/>
      <c r="DS8" s="666"/>
      <c r="DT8" s="666"/>
      <c r="DU8" s="666"/>
      <c r="DV8" s="666"/>
      <c r="DW8" s="666"/>
      <c r="DX8" s="666"/>
      <c r="DY8" s="666"/>
      <c r="DZ8" s="666"/>
      <c r="EA8" s="666"/>
      <c r="EB8" s="666"/>
      <c r="EC8" s="675"/>
    </row>
    <row r="9" spans="2:143" ht="11.25" customHeight="1" x14ac:dyDescent="0.15">
      <c r="B9" s="662" t="s">
        <v>241</v>
      </c>
      <c r="C9" s="663"/>
      <c r="D9" s="663"/>
      <c r="E9" s="663"/>
      <c r="F9" s="663"/>
      <c r="G9" s="663"/>
      <c r="H9" s="663"/>
      <c r="I9" s="663"/>
      <c r="J9" s="663"/>
      <c r="K9" s="663"/>
      <c r="L9" s="663"/>
      <c r="M9" s="663"/>
      <c r="N9" s="663"/>
      <c r="O9" s="663"/>
      <c r="P9" s="663"/>
      <c r="Q9" s="664"/>
      <c r="R9" s="665">
        <v>1919</v>
      </c>
      <c r="S9" s="666"/>
      <c r="T9" s="666"/>
      <c r="U9" s="666"/>
      <c r="V9" s="666"/>
      <c r="W9" s="666"/>
      <c r="X9" s="666"/>
      <c r="Y9" s="667"/>
      <c r="Z9" s="668">
        <v>0</v>
      </c>
      <c r="AA9" s="668"/>
      <c r="AB9" s="668"/>
      <c r="AC9" s="668"/>
      <c r="AD9" s="669">
        <v>1919</v>
      </c>
      <c r="AE9" s="669"/>
      <c r="AF9" s="669"/>
      <c r="AG9" s="669"/>
      <c r="AH9" s="669"/>
      <c r="AI9" s="669"/>
      <c r="AJ9" s="669"/>
      <c r="AK9" s="669"/>
      <c r="AL9" s="670">
        <v>0.1</v>
      </c>
      <c r="AM9" s="671"/>
      <c r="AN9" s="671"/>
      <c r="AO9" s="672"/>
      <c r="AP9" s="662" t="s">
        <v>242</v>
      </c>
      <c r="AQ9" s="663"/>
      <c r="AR9" s="663"/>
      <c r="AS9" s="663"/>
      <c r="AT9" s="663"/>
      <c r="AU9" s="663"/>
      <c r="AV9" s="663"/>
      <c r="AW9" s="663"/>
      <c r="AX9" s="663"/>
      <c r="AY9" s="663"/>
      <c r="AZ9" s="663"/>
      <c r="BA9" s="663"/>
      <c r="BB9" s="663"/>
      <c r="BC9" s="663"/>
      <c r="BD9" s="663"/>
      <c r="BE9" s="663"/>
      <c r="BF9" s="664"/>
      <c r="BG9" s="665">
        <v>170163</v>
      </c>
      <c r="BH9" s="666"/>
      <c r="BI9" s="666"/>
      <c r="BJ9" s="666"/>
      <c r="BK9" s="666"/>
      <c r="BL9" s="666"/>
      <c r="BM9" s="666"/>
      <c r="BN9" s="667"/>
      <c r="BO9" s="668">
        <v>18.8</v>
      </c>
      <c r="BP9" s="668"/>
      <c r="BQ9" s="668"/>
      <c r="BR9" s="668"/>
      <c r="BS9" s="669" t="s">
        <v>174</v>
      </c>
      <c r="BT9" s="669"/>
      <c r="BU9" s="669"/>
      <c r="BV9" s="669"/>
      <c r="BW9" s="669"/>
      <c r="BX9" s="669"/>
      <c r="BY9" s="669"/>
      <c r="BZ9" s="669"/>
      <c r="CA9" s="669"/>
      <c r="CB9" s="673"/>
      <c r="CD9" s="680" t="s">
        <v>243</v>
      </c>
      <c r="CE9" s="681"/>
      <c r="CF9" s="681"/>
      <c r="CG9" s="681"/>
      <c r="CH9" s="681"/>
      <c r="CI9" s="681"/>
      <c r="CJ9" s="681"/>
      <c r="CK9" s="681"/>
      <c r="CL9" s="681"/>
      <c r="CM9" s="681"/>
      <c r="CN9" s="681"/>
      <c r="CO9" s="681"/>
      <c r="CP9" s="681"/>
      <c r="CQ9" s="682"/>
      <c r="CR9" s="665">
        <v>475611</v>
      </c>
      <c r="CS9" s="666"/>
      <c r="CT9" s="666"/>
      <c r="CU9" s="666"/>
      <c r="CV9" s="666"/>
      <c r="CW9" s="666"/>
      <c r="CX9" s="666"/>
      <c r="CY9" s="667"/>
      <c r="CZ9" s="668">
        <v>9.1</v>
      </c>
      <c r="DA9" s="668"/>
      <c r="DB9" s="668"/>
      <c r="DC9" s="668"/>
      <c r="DD9" s="674">
        <v>9284</v>
      </c>
      <c r="DE9" s="666"/>
      <c r="DF9" s="666"/>
      <c r="DG9" s="666"/>
      <c r="DH9" s="666"/>
      <c r="DI9" s="666"/>
      <c r="DJ9" s="666"/>
      <c r="DK9" s="666"/>
      <c r="DL9" s="666"/>
      <c r="DM9" s="666"/>
      <c r="DN9" s="666"/>
      <c r="DO9" s="666"/>
      <c r="DP9" s="667"/>
      <c r="DQ9" s="674">
        <v>349072</v>
      </c>
      <c r="DR9" s="666"/>
      <c r="DS9" s="666"/>
      <c r="DT9" s="666"/>
      <c r="DU9" s="666"/>
      <c r="DV9" s="666"/>
      <c r="DW9" s="666"/>
      <c r="DX9" s="666"/>
      <c r="DY9" s="666"/>
      <c r="DZ9" s="666"/>
      <c r="EA9" s="666"/>
      <c r="EB9" s="666"/>
      <c r="EC9" s="675"/>
    </row>
    <row r="10" spans="2:143" ht="11.25" customHeight="1" x14ac:dyDescent="0.15">
      <c r="B10" s="662" t="s">
        <v>244</v>
      </c>
      <c r="C10" s="663"/>
      <c r="D10" s="663"/>
      <c r="E10" s="663"/>
      <c r="F10" s="663"/>
      <c r="G10" s="663"/>
      <c r="H10" s="663"/>
      <c r="I10" s="663"/>
      <c r="J10" s="663"/>
      <c r="K10" s="663"/>
      <c r="L10" s="663"/>
      <c r="M10" s="663"/>
      <c r="N10" s="663"/>
      <c r="O10" s="663"/>
      <c r="P10" s="663"/>
      <c r="Q10" s="664"/>
      <c r="R10" s="665" t="s">
        <v>174</v>
      </c>
      <c r="S10" s="666"/>
      <c r="T10" s="666"/>
      <c r="U10" s="666"/>
      <c r="V10" s="666"/>
      <c r="W10" s="666"/>
      <c r="X10" s="666"/>
      <c r="Y10" s="667"/>
      <c r="Z10" s="668" t="s">
        <v>137</v>
      </c>
      <c r="AA10" s="668"/>
      <c r="AB10" s="668"/>
      <c r="AC10" s="668"/>
      <c r="AD10" s="669" t="s">
        <v>228</v>
      </c>
      <c r="AE10" s="669"/>
      <c r="AF10" s="669"/>
      <c r="AG10" s="669"/>
      <c r="AH10" s="669"/>
      <c r="AI10" s="669"/>
      <c r="AJ10" s="669"/>
      <c r="AK10" s="669"/>
      <c r="AL10" s="670" t="s">
        <v>174</v>
      </c>
      <c r="AM10" s="671"/>
      <c r="AN10" s="671"/>
      <c r="AO10" s="672"/>
      <c r="AP10" s="662" t="s">
        <v>245</v>
      </c>
      <c r="AQ10" s="663"/>
      <c r="AR10" s="663"/>
      <c r="AS10" s="663"/>
      <c r="AT10" s="663"/>
      <c r="AU10" s="663"/>
      <c r="AV10" s="663"/>
      <c r="AW10" s="663"/>
      <c r="AX10" s="663"/>
      <c r="AY10" s="663"/>
      <c r="AZ10" s="663"/>
      <c r="BA10" s="663"/>
      <c r="BB10" s="663"/>
      <c r="BC10" s="663"/>
      <c r="BD10" s="663"/>
      <c r="BE10" s="663"/>
      <c r="BF10" s="664"/>
      <c r="BG10" s="665">
        <v>15854</v>
      </c>
      <c r="BH10" s="666"/>
      <c r="BI10" s="666"/>
      <c r="BJ10" s="666"/>
      <c r="BK10" s="666"/>
      <c r="BL10" s="666"/>
      <c r="BM10" s="666"/>
      <c r="BN10" s="667"/>
      <c r="BO10" s="668">
        <v>1.8</v>
      </c>
      <c r="BP10" s="668"/>
      <c r="BQ10" s="668"/>
      <c r="BR10" s="668"/>
      <c r="BS10" s="669" t="s">
        <v>174</v>
      </c>
      <c r="BT10" s="669"/>
      <c r="BU10" s="669"/>
      <c r="BV10" s="669"/>
      <c r="BW10" s="669"/>
      <c r="BX10" s="669"/>
      <c r="BY10" s="669"/>
      <c r="BZ10" s="669"/>
      <c r="CA10" s="669"/>
      <c r="CB10" s="673"/>
      <c r="CD10" s="680" t="s">
        <v>246</v>
      </c>
      <c r="CE10" s="681"/>
      <c r="CF10" s="681"/>
      <c r="CG10" s="681"/>
      <c r="CH10" s="681"/>
      <c r="CI10" s="681"/>
      <c r="CJ10" s="681"/>
      <c r="CK10" s="681"/>
      <c r="CL10" s="681"/>
      <c r="CM10" s="681"/>
      <c r="CN10" s="681"/>
      <c r="CO10" s="681"/>
      <c r="CP10" s="681"/>
      <c r="CQ10" s="682"/>
      <c r="CR10" s="665">
        <v>17299</v>
      </c>
      <c r="CS10" s="666"/>
      <c r="CT10" s="666"/>
      <c r="CU10" s="666"/>
      <c r="CV10" s="666"/>
      <c r="CW10" s="666"/>
      <c r="CX10" s="666"/>
      <c r="CY10" s="667"/>
      <c r="CZ10" s="668">
        <v>0.3</v>
      </c>
      <c r="DA10" s="668"/>
      <c r="DB10" s="668"/>
      <c r="DC10" s="668"/>
      <c r="DD10" s="674" t="s">
        <v>228</v>
      </c>
      <c r="DE10" s="666"/>
      <c r="DF10" s="666"/>
      <c r="DG10" s="666"/>
      <c r="DH10" s="666"/>
      <c r="DI10" s="666"/>
      <c r="DJ10" s="666"/>
      <c r="DK10" s="666"/>
      <c r="DL10" s="666"/>
      <c r="DM10" s="666"/>
      <c r="DN10" s="666"/>
      <c r="DO10" s="666"/>
      <c r="DP10" s="667"/>
      <c r="DQ10" s="674">
        <v>14248</v>
      </c>
      <c r="DR10" s="666"/>
      <c r="DS10" s="666"/>
      <c r="DT10" s="666"/>
      <c r="DU10" s="666"/>
      <c r="DV10" s="666"/>
      <c r="DW10" s="666"/>
      <c r="DX10" s="666"/>
      <c r="DY10" s="666"/>
      <c r="DZ10" s="666"/>
      <c r="EA10" s="666"/>
      <c r="EB10" s="666"/>
      <c r="EC10" s="675"/>
    </row>
    <row r="11" spans="2:143" ht="11.25" customHeight="1" x14ac:dyDescent="0.15">
      <c r="B11" s="662" t="s">
        <v>247</v>
      </c>
      <c r="C11" s="663"/>
      <c r="D11" s="663"/>
      <c r="E11" s="663"/>
      <c r="F11" s="663"/>
      <c r="G11" s="663"/>
      <c r="H11" s="663"/>
      <c r="I11" s="663"/>
      <c r="J11" s="663"/>
      <c r="K11" s="663"/>
      <c r="L11" s="663"/>
      <c r="M11" s="663"/>
      <c r="N11" s="663"/>
      <c r="O11" s="663"/>
      <c r="P11" s="663"/>
      <c r="Q11" s="664"/>
      <c r="R11" s="665">
        <v>132155</v>
      </c>
      <c r="S11" s="666"/>
      <c r="T11" s="666"/>
      <c r="U11" s="666"/>
      <c r="V11" s="666"/>
      <c r="W11" s="666"/>
      <c r="X11" s="666"/>
      <c r="Y11" s="667"/>
      <c r="Z11" s="670">
        <v>2.5</v>
      </c>
      <c r="AA11" s="671"/>
      <c r="AB11" s="671"/>
      <c r="AC11" s="683"/>
      <c r="AD11" s="674">
        <v>132155</v>
      </c>
      <c r="AE11" s="666"/>
      <c r="AF11" s="666"/>
      <c r="AG11" s="666"/>
      <c r="AH11" s="666"/>
      <c r="AI11" s="666"/>
      <c r="AJ11" s="666"/>
      <c r="AK11" s="667"/>
      <c r="AL11" s="670">
        <v>4.4000000000000004</v>
      </c>
      <c r="AM11" s="671"/>
      <c r="AN11" s="671"/>
      <c r="AO11" s="672"/>
      <c r="AP11" s="662" t="s">
        <v>248</v>
      </c>
      <c r="AQ11" s="663"/>
      <c r="AR11" s="663"/>
      <c r="AS11" s="663"/>
      <c r="AT11" s="663"/>
      <c r="AU11" s="663"/>
      <c r="AV11" s="663"/>
      <c r="AW11" s="663"/>
      <c r="AX11" s="663"/>
      <c r="AY11" s="663"/>
      <c r="AZ11" s="663"/>
      <c r="BA11" s="663"/>
      <c r="BB11" s="663"/>
      <c r="BC11" s="663"/>
      <c r="BD11" s="663"/>
      <c r="BE11" s="663"/>
      <c r="BF11" s="664"/>
      <c r="BG11" s="665">
        <v>260341</v>
      </c>
      <c r="BH11" s="666"/>
      <c r="BI11" s="666"/>
      <c r="BJ11" s="666"/>
      <c r="BK11" s="666"/>
      <c r="BL11" s="666"/>
      <c r="BM11" s="666"/>
      <c r="BN11" s="667"/>
      <c r="BO11" s="668">
        <v>28.8</v>
      </c>
      <c r="BP11" s="668"/>
      <c r="BQ11" s="668"/>
      <c r="BR11" s="668"/>
      <c r="BS11" s="669" t="s">
        <v>228</v>
      </c>
      <c r="BT11" s="669"/>
      <c r="BU11" s="669"/>
      <c r="BV11" s="669"/>
      <c r="BW11" s="669"/>
      <c r="BX11" s="669"/>
      <c r="BY11" s="669"/>
      <c r="BZ11" s="669"/>
      <c r="CA11" s="669"/>
      <c r="CB11" s="673"/>
      <c r="CD11" s="680" t="s">
        <v>249</v>
      </c>
      <c r="CE11" s="681"/>
      <c r="CF11" s="681"/>
      <c r="CG11" s="681"/>
      <c r="CH11" s="681"/>
      <c r="CI11" s="681"/>
      <c r="CJ11" s="681"/>
      <c r="CK11" s="681"/>
      <c r="CL11" s="681"/>
      <c r="CM11" s="681"/>
      <c r="CN11" s="681"/>
      <c r="CO11" s="681"/>
      <c r="CP11" s="681"/>
      <c r="CQ11" s="682"/>
      <c r="CR11" s="665">
        <v>227731</v>
      </c>
      <c r="CS11" s="666"/>
      <c r="CT11" s="666"/>
      <c r="CU11" s="666"/>
      <c r="CV11" s="666"/>
      <c r="CW11" s="666"/>
      <c r="CX11" s="666"/>
      <c r="CY11" s="667"/>
      <c r="CZ11" s="668">
        <v>4.3</v>
      </c>
      <c r="DA11" s="668"/>
      <c r="DB11" s="668"/>
      <c r="DC11" s="668"/>
      <c r="DD11" s="674">
        <v>108814</v>
      </c>
      <c r="DE11" s="666"/>
      <c r="DF11" s="666"/>
      <c r="DG11" s="666"/>
      <c r="DH11" s="666"/>
      <c r="DI11" s="666"/>
      <c r="DJ11" s="666"/>
      <c r="DK11" s="666"/>
      <c r="DL11" s="666"/>
      <c r="DM11" s="666"/>
      <c r="DN11" s="666"/>
      <c r="DO11" s="666"/>
      <c r="DP11" s="667"/>
      <c r="DQ11" s="674">
        <v>95059</v>
      </c>
      <c r="DR11" s="666"/>
      <c r="DS11" s="666"/>
      <c r="DT11" s="666"/>
      <c r="DU11" s="666"/>
      <c r="DV11" s="666"/>
      <c r="DW11" s="666"/>
      <c r="DX11" s="666"/>
      <c r="DY11" s="666"/>
      <c r="DZ11" s="666"/>
      <c r="EA11" s="666"/>
      <c r="EB11" s="666"/>
      <c r="EC11" s="675"/>
    </row>
    <row r="12" spans="2:143" ht="11.25" customHeight="1" x14ac:dyDescent="0.15">
      <c r="B12" s="662" t="s">
        <v>250</v>
      </c>
      <c r="C12" s="663"/>
      <c r="D12" s="663"/>
      <c r="E12" s="663"/>
      <c r="F12" s="663"/>
      <c r="G12" s="663"/>
      <c r="H12" s="663"/>
      <c r="I12" s="663"/>
      <c r="J12" s="663"/>
      <c r="K12" s="663"/>
      <c r="L12" s="663"/>
      <c r="M12" s="663"/>
      <c r="N12" s="663"/>
      <c r="O12" s="663"/>
      <c r="P12" s="663"/>
      <c r="Q12" s="664"/>
      <c r="R12" s="665" t="s">
        <v>137</v>
      </c>
      <c r="S12" s="666"/>
      <c r="T12" s="666"/>
      <c r="U12" s="666"/>
      <c r="V12" s="666"/>
      <c r="W12" s="666"/>
      <c r="X12" s="666"/>
      <c r="Y12" s="667"/>
      <c r="Z12" s="668" t="s">
        <v>228</v>
      </c>
      <c r="AA12" s="668"/>
      <c r="AB12" s="668"/>
      <c r="AC12" s="668"/>
      <c r="AD12" s="669" t="s">
        <v>228</v>
      </c>
      <c r="AE12" s="669"/>
      <c r="AF12" s="669"/>
      <c r="AG12" s="669"/>
      <c r="AH12" s="669"/>
      <c r="AI12" s="669"/>
      <c r="AJ12" s="669"/>
      <c r="AK12" s="669"/>
      <c r="AL12" s="670" t="s">
        <v>174</v>
      </c>
      <c r="AM12" s="671"/>
      <c r="AN12" s="671"/>
      <c r="AO12" s="672"/>
      <c r="AP12" s="662" t="s">
        <v>251</v>
      </c>
      <c r="AQ12" s="663"/>
      <c r="AR12" s="663"/>
      <c r="AS12" s="663"/>
      <c r="AT12" s="663"/>
      <c r="AU12" s="663"/>
      <c r="AV12" s="663"/>
      <c r="AW12" s="663"/>
      <c r="AX12" s="663"/>
      <c r="AY12" s="663"/>
      <c r="AZ12" s="663"/>
      <c r="BA12" s="663"/>
      <c r="BB12" s="663"/>
      <c r="BC12" s="663"/>
      <c r="BD12" s="663"/>
      <c r="BE12" s="663"/>
      <c r="BF12" s="664"/>
      <c r="BG12" s="665">
        <v>390915</v>
      </c>
      <c r="BH12" s="666"/>
      <c r="BI12" s="666"/>
      <c r="BJ12" s="666"/>
      <c r="BK12" s="666"/>
      <c r="BL12" s="666"/>
      <c r="BM12" s="666"/>
      <c r="BN12" s="667"/>
      <c r="BO12" s="668">
        <v>43.3</v>
      </c>
      <c r="BP12" s="668"/>
      <c r="BQ12" s="668"/>
      <c r="BR12" s="668"/>
      <c r="BS12" s="669" t="s">
        <v>228</v>
      </c>
      <c r="BT12" s="669"/>
      <c r="BU12" s="669"/>
      <c r="BV12" s="669"/>
      <c r="BW12" s="669"/>
      <c r="BX12" s="669"/>
      <c r="BY12" s="669"/>
      <c r="BZ12" s="669"/>
      <c r="CA12" s="669"/>
      <c r="CB12" s="673"/>
      <c r="CD12" s="680" t="s">
        <v>252</v>
      </c>
      <c r="CE12" s="681"/>
      <c r="CF12" s="681"/>
      <c r="CG12" s="681"/>
      <c r="CH12" s="681"/>
      <c r="CI12" s="681"/>
      <c r="CJ12" s="681"/>
      <c r="CK12" s="681"/>
      <c r="CL12" s="681"/>
      <c r="CM12" s="681"/>
      <c r="CN12" s="681"/>
      <c r="CO12" s="681"/>
      <c r="CP12" s="681"/>
      <c r="CQ12" s="682"/>
      <c r="CR12" s="665">
        <v>338704</v>
      </c>
      <c r="CS12" s="666"/>
      <c r="CT12" s="666"/>
      <c r="CU12" s="666"/>
      <c r="CV12" s="666"/>
      <c r="CW12" s="666"/>
      <c r="CX12" s="666"/>
      <c r="CY12" s="667"/>
      <c r="CZ12" s="668">
        <v>6.5</v>
      </c>
      <c r="DA12" s="668"/>
      <c r="DB12" s="668"/>
      <c r="DC12" s="668"/>
      <c r="DD12" s="674">
        <v>19155</v>
      </c>
      <c r="DE12" s="666"/>
      <c r="DF12" s="666"/>
      <c r="DG12" s="666"/>
      <c r="DH12" s="666"/>
      <c r="DI12" s="666"/>
      <c r="DJ12" s="666"/>
      <c r="DK12" s="666"/>
      <c r="DL12" s="666"/>
      <c r="DM12" s="666"/>
      <c r="DN12" s="666"/>
      <c r="DO12" s="666"/>
      <c r="DP12" s="667"/>
      <c r="DQ12" s="674">
        <v>267798</v>
      </c>
      <c r="DR12" s="666"/>
      <c r="DS12" s="666"/>
      <c r="DT12" s="666"/>
      <c r="DU12" s="666"/>
      <c r="DV12" s="666"/>
      <c r="DW12" s="666"/>
      <c r="DX12" s="666"/>
      <c r="DY12" s="666"/>
      <c r="DZ12" s="666"/>
      <c r="EA12" s="666"/>
      <c r="EB12" s="666"/>
      <c r="EC12" s="675"/>
    </row>
    <row r="13" spans="2:143" ht="11.25" customHeight="1" x14ac:dyDescent="0.15">
      <c r="B13" s="662" t="s">
        <v>253</v>
      </c>
      <c r="C13" s="663"/>
      <c r="D13" s="663"/>
      <c r="E13" s="663"/>
      <c r="F13" s="663"/>
      <c r="G13" s="663"/>
      <c r="H13" s="663"/>
      <c r="I13" s="663"/>
      <c r="J13" s="663"/>
      <c r="K13" s="663"/>
      <c r="L13" s="663"/>
      <c r="M13" s="663"/>
      <c r="N13" s="663"/>
      <c r="O13" s="663"/>
      <c r="P13" s="663"/>
      <c r="Q13" s="664"/>
      <c r="R13" s="665" t="s">
        <v>228</v>
      </c>
      <c r="S13" s="666"/>
      <c r="T13" s="666"/>
      <c r="U13" s="666"/>
      <c r="V13" s="666"/>
      <c r="W13" s="666"/>
      <c r="X13" s="666"/>
      <c r="Y13" s="667"/>
      <c r="Z13" s="668" t="s">
        <v>137</v>
      </c>
      <c r="AA13" s="668"/>
      <c r="AB13" s="668"/>
      <c r="AC13" s="668"/>
      <c r="AD13" s="669" t="s">
        <v>137</v>
      </c>
      <c r="AE13" s="669"/>
      <c r="AF13" s="669"/>
      <c r="AG13" s="669"/>
      <c r="AH13" s="669"/>
      <c r="AI13" s="669"/>
      <c r="AJ13" s="669"/>
      <c r="AK13" s="669"/>
      <c r="AL13" s="670" t="s">
        <v>137</v>
      </c>
      <c r="AM13" s="671"/>
      <c r="AN13" s="671"/>
      <c r="AO13" s="672"/>
      <c r="AP13" s="662" t="s">
        <v>254</v>
      </c>
      <c r="AQ13" s="663"/>
      <c r="AR13" s="663"/>
      <c r="AS13" s="663"/>
      <c r="AT13" s="663"/>
      <c r="AU13" s="663"/>
      <c r="AV13" s="663"/>
      <c r="AW13" s="663"/>
      <c r="AX13" s="663"/>
      <c r="AY13" s="663"/>
      <c r="AZ13" s="663"/>
      <c r="BA13" s="663"/>
      <c r="BB13" s="663"/>
      <c r="BC13" s="663"/>
      <c r="BD13" s="663"/>
      <c r="BE13" s="663"/>
      <c r="BF13" s="664"/>
      <c r="BG13" s="665">
        <v>380910</v>
      </c>
      <c r="BH13" s="666"/>
      <c r="BI13" s="666"/>
      <c r="BJ13" s="666"/>
      <c r="BK13" s="666"/>
      <c r="BL13" s="666"/>
      <c r="BM13" s="666"/>
      <c r="BN13" s="667"/>
      <c r="BO13" s="668">
        <v>42.2</v>
      </c>
      <c r="BP13" s="668"/>
      <c r="BQ13" s="668"/>
      <c r="BR13" s="668"/>
      <c r="BS13" s="669" t="s">
        <v>174</v>
      </c>
      <c r="BT13" s="669"/>
      <c r="BU13" s="669"/>
      <c r="BV13" s="669"/>
      <c r="BW13" s="669"/>
      <c r="BX13" s="669"/>
      <c r="BY13" s="669"/>
      <c r="BZ13" s="669"/>
      <c r="CA13" s="669"/>
      <c r="CB13" s="673"/>
      <c r="CD13" s="680" t="s">
        <v>255</v>
      </c>
      <c r="CE13" s="681"/>
      <c r="CF13" s="681"/>
      <c r="CG13" s="681"/>
      <c r="CH13" s="681"/>
      <c r="CI13" s="681"/>
      <c r="CJ13" s="681"/>
      <c r="CK13" s="681"/>
      <c r="CL13" s="681"/>
      <c r="CM13" s="681"/>
      <c r="CN13" s="681"/>
      <c r="CO13" s="681"/>
      <c r="CP13" s="681"/>
      <c r="CQ13" s="682"/>
      <c r="CR13" s="665">
        <v>537131</v>
      </c>
      <c r="CS13" s="666"/>
      <c r="CT13" s="666"/>
      <c r="CU13" s="666"/>
      <c r="CV13" s="666"/>
      <c r="CW13" s="666"/>
      <c r="CX13" s="666"/>
      <c r="CY13" s="667"/>
      <c r="CZ13" s="668">
        <v>10.199999999999999</v>
      </c>
      <c r="DA13" s="668"/>
      <c r="DB13" s="668"/>
      <c r="DC13" s="668"/>
      <c r="DD13" s="674">
        <v>215578</v>
      </c>
      <c r="DE13" s="666"/>
      <c r="DF13" s="666"/>
      <c r="DG13" s="666"/>
      <c r="DH13" s="666"/>
      <c r="DI13" s="666"/>
      <c r="DJ13" s="666"/>
      <c r="DK13" s="666"/>
      <c r="DL13" s="666"/>
      <c r="DM13" s="666"/>
      <c r="DN13" s="666"/>
      <c r="DO13" s="666"/>
      <c r="DP13" s="667"/>
      <c r="DQ13" s="674">
        <v>360743</v>
      </c>
      <c r="DR13" s="666"/>
      <c r="DS13" s="666"/>
      <c r="DT13" s="666"/>
      <c r="DU13" s="666"/>
      <c r="DV13" s="666"/>
      <c r="DW13" s="666"/>
      <c r="DX13" s="666"/>
      <c r="DY13" s="666"/>
      <c r="DZ13" s="666"/>
      <c r="EA13" s="666"/>
      <c r="EB13" s="666"/>
      <c r="EC13" s="675"/>
    </row>
    <row r="14" spans="2:143" ht="11.25" customHeight="1" x14ac:dyDescent="0.15">
      <c r="B14" s="662" t="s">
        <v>256</v>
      </c>
      <c r="C14" s="663"/>
      <c r="D14" s="663"/>
      <c r="E14" s="663"/>
      <c r="F14" s="663"/>
      <c r="G14" s="663"/>
      <c r="H14" s="663"/>
      <c r="I14" s="663"/>
      <c r="J14" s="663"/>
      <c r="K14" s="663"/>
      <c r="L14" s="663"/>
      <c r="M14" s="663"/>
      <c r="N14" s="663"/>
      <c r="O14" s="663"/>
      <c r="P14" s="663"/>
      <c r="Q14" s="664"/>
      <c r="R14" s="665" t="s">
        <v>137</v>
      </c>
      <c r="S14" s="666"/>
      <c r="T14" s="666"/>
      <c r="U14" s="666"/>
      <c r="V14" s="666"/>
      <c r="W14" s="666"/>
      <c r="X14" s="666"/>
      <c r="Y14" s="667"/>
      <c r="Z14" s="668" t="s">
        <v>174</v>
      </c>
      <c r="AA14" s="668"/>
      <c r="AB14" s="668"/>
      <c r="AC14" s="668"/>
      <c r="AD14" s="669" t="s">
        <v>174</v>
      </c>
      <c r="AE14" s="669"/>
      <c r="AF14" s="669"/>
      <c r="AG14" s="669"/>
      <c r="AH14" s="669"/>
      <c r="AI14" s="669"/>
      <c r="AJ14" s="669"/>
      <c r="AK14" s="669"/>
      <c r="AL14" s="670" t="s">
        <v>174</v>
      </c>
      <c r="AM14" s="671"/>
      <c r="AN14" s="671"/>
      <c r="AO14" s="672"/>
      <c r="AP14" s="662" t="s">
        <v>257</v>
      </c>
      <c r="AQ14" s="663"/>
      <c r="AR14" s="663"/>
      <c r="AS14" s="663"/>
      <c r="AT14" s="663"/>
      <c r="AU14" s="663"/>
      <c r="AV14" s="663"/>
      <c r="AW14" s="663"/>
      <c r="AX14" s="663"/>
      <c r="AY14" s="663"/>
      <c r="AZ14" s="663"/>
      <c r="BA14" s="663"/>
      <c r="BB14" s="663"/>
      <c r="BC14" s="663"/>
      <c r="BD14" s="663"/>
      <c r="BE14" s="663"/>
      <c r="BF14" s="664"/>
      <c r="BG14" s="665">
        <v>18957</v>
      </c>
      <c r="BH14" s="666"/>
      <c r="BI14" s="666"/>
      <c r="BJ14" s="666"/>
      <c r="BK14" s="666"/>
      <c r="BL14" s="666"/>
      <c r="BM14" s="666"/>
      <c r="BN14" s="667"/>
      <c r="BO14" s="668">
        <v>2.1</v>
      </c>
      <c r="BP14" s="668"/>
      <c r="BQ14" s="668"/>
      <c r="BR14" s="668"/>
      <c r="BS14" s="669" t="s">
        <v>228</v>
      </c>
      <c r="BT14" s="669"/>
      <c r="BU14" s="669"/>
      <c r="BV14" s="669"/>
      <c r="BW14" s="669"/>
      <c r="BX14" s="669"/>
      <c r="BY14" s="669"/>
      <c r="BZ14" s="669"/>
      <c r="CA14" s="669"/>
      <c r="CB14" s="673"/>
      <c r="CD14" s="680" t="s">
        <v>258</v>
      </c>
      <c r="CE14" s="681"/>
      <c r="CF14" s="681"/>
      <c r="CG14" s="681"/>
      <c r="CH14" s="681"/>
      <c r="CI14" s="681"/>
      <c r="CJ14" s="681"/>
      <c r="CK14" s="681"/>
      <c r="CL14" s="681"/>
      <c r="CM14" s="681"/>
      <c r="CN14" s="681"/>
      <c r="CO14" s="681"/>
      <c r="CP14" s="681"/>
      <c r="CQ14" s="682"/>
      <c r="CR14" s="665">
        <v>249938</v>
      </c>
      <c r="CS14" s="666"/>
      <c r="CT14" s="666"/>
      <c r="CU14" s="666"/>
      <c r="CV14" s="666"/>
      <c r="CW14" s="666"/>
      <c r="CX14" s="666"/>
      <c r="CY14" s="667"/>
      <c r="CZ14" s="668">
        <v>4.8</v>
      </c>
      <c r="DA14" s="668"/>
      <c r="DB14" s="668"/>
      <c r="DC14" s="668"/>
      <c r="DD14" s="674">
        <v>46727</v>
      </c>
      <c r="DE14" s="666"/>
      <c r="DF14" s="666"/>
      <c r="DG14" s="666"/>
      <c r="DH14" s="666"/>
      <c r="DI14" s="666"/>
      <c r="DJ14" s="666"/>
      <c r="DK14" s="666"/>
      <c r="DL14" s="666"/>
      <c r="DM14" s="666"/>
      <c r="DN14" s="666"/>
      <c r="DO14" s="666"/>
      <c r="DP14" s="667"/>
      <c r="DQ14" s="674">
        <v>202722</v>
      </c>
      <c r="DR14" s="666"/>
      <c r="DS14" s="666"/>
      <c r="DT14" s="666"/>
      <c r="DU14" s="666"/>
      <c r="DV14" s="666"/>
      <c r="DW14" s="666"/>
      <c r="DX14" s="666"/>
      <c r="DY14" s="666"/>
      <c r="DZ14" s="666"/>
      <c r="EA14" s="666"/>
      <c r="EB14" s="666"/>
      <c r="EC14" s="675"/>
    </row>
    <row r="15" spans="2:143" ht="11.25" customHeight="1" x14ac:dyDescent="0.15">
      <c r="B15" s="662" t="s">
        <v>259</v>
      </c>
      <c r="C15" s="663"/>
      <c r="D15" s="663"/>
      <c r="E15" s="663"/>
      <c r="F15" s="663"/>
      <c r="G15" s="663"/>
      <c r="H15" s="663"/>
      <c r="I15" s="663"/>
      <c r="J15" s="663"/>
      <c r="K15" s="663"/>
      <c r="L15" s="663"/>
      <c r="M15" s="663"/>
      <c r="N15" s="663"/>
      <c r="O15" s="663"/>
      <c r="P15" s="663"/>
      <c r="Q15" s="664"/>
      <c r="R15" s="665" t="s">
        <v>137</v>
      </c>
      <c r="S15" s="666"/>
      <c r="T15" s="666"/>
      <c r="U15" s="666"/>
      <c r="V15" s="666"/>
      <c r="W15" s="666"/>
      <c r="X15" s="666"/>
      <c r="Y15" s="667"/>
      <c r="Z15" s="668" t="s">
        <v>137</v>
      </c>
      <c r="AA15" s="668"/>
      <c r="AB15" s="668"/>
      <c r="AC15" s="668"/>
      <c r="AD15" s="669" t="s">
        <v>228</v>
      </c>
      <c r="AE15" s="669"/>
      <c r="AF15" s="669"/>
      <c r="AG15" s="669"/>
      <c r="AH15" s="669"/>
      <c r="AI15" s="669"/>
      <c r="AJ15" s="669"/>
      <c r="AK15" s="669"/>
      <c r="AL15" s="670" t="s">
        <v>228</v>
      </c>
      <c r="AM15" s="671"/>
      <c r="AN15" s="671"/>
      <c r="AO15" s="672"/>
      <c r="AP15" s="662" t="s">
        <v>260</v>
      </c>
      <c r="AQ15" s="663"/>
      <c r="AR15" s="663"/>
      <c r="AS15" s="663"/>
      <c r="AT15" s="663"/>
      <c r="AU15" s="663"/>
      <c r="AV15" s="663"/>
      <c r="AW15" s="663"/>
      <c r="AX15" s="663"/>
      <c r="AY15" s="663"/>
      <c r="AZ15" s="663"/>
      <c r="BA15" s="663"/>
      <c r="BB15" s="663"/>
      <c r="BC15" s="663"/>
      <c r="BD15" s="663"/>
      <c r="BE15" s="663"/>
      <c r="BF15" s="664"/>
      <c r="BG15" s="665">
        <v>35027</v>
      </c>
      <c r="BH15" s="666"/>
      <c r="BI15" s="666"/>
      <c r="BJ15" s="666"/>
      <c r="BK15" s="666"/>
      <c r="BL15" s="666"/>
      <c r="BM15" s="666"/>
      <c r="BN15" s="667"/>
      <c r="BO15" s="668">
        <v>3.9</v>
      </c>
      <c r="BP15" s="668"/>
      <c r="BQ15" s="668"/>
      <c r="BR15" s="668"/>
      <c r="BS15" s="669" t="s">
        <v>174</v>
      </c>
      <c r="BT15" s="669"/>
      <c r="BU15" s="669"/>
      <c r="BV15" s="669"/>
      <c r="BW15" s="669"/>
      <c r="BX15" s="669"/>
      <c r="BY15" s="669"/>
      <c r="BZ15" s="669"/>
      <c r="CA15" s="669"/>
      <c r="CB15" s="673"/>
      <c r="CD15" s="680" t="s">
        <v>261</v>
      </c>
      <c r="CE15" s="681"/>
      <c r="CF15" s="681"/>
      <c r="CG15" s="681"/>
      <c r="CH15" s="681"/>
      <c r="CI15" s="681"/>
      <c r="CJ15" s="681"/>
      <c r="CK15" s="681"/>
      <c r="CL15" s="681"/>
      <c r="CM15" s="681"/>
      <c r="CN15" s="681"/>
      <c r="CO15" s="681"/>
      <c r="CP15" s="681"/>
      <c r="CQ15" s="682"/>
      <c r="CR15" s="665">
        <v>409832</v>
      </c>
      <c r="CS15" s="666"/>
      <c r="CT15" s="666"/>
      <c r="CU15" s="666"/>
      <c r="CV15" s="666"/>
      <c r="CW15" s="666"/>
      <c r="CX15" s="666"/>
      <c r="CY15" s="667"/>
      <c r="CZ15" s="668">
        <v>7.8</v>
      </c>
      <c r="DA15" s="668"/>
      <c r="DB15" s="668"/>
      <c r="DC15" s="668"/>
      <c r="DD15" s="674">
        <v>81898</v>
      </c>
      <c r="DE15" s="666"/>
      <c r="DF15" s="666"/>
      <c r="DG15" s="666"/>
      <c r="DH15" s="666"/>
      <c r="DI15" s="666"/>
      <c r="DJ15" s="666"/>
      <c r="DK15" s="666"/>
      <c r="DL15" s="666"/>
      <c r="DM15" s="666"/>
      <c r="DN15" s="666"/>
      <c r="DO15" s="666"/>
      <c r="DP15" s="667"/>
      <c r="DQ15" s="674">
        <v>311479</v>
      </c>
      <c r="DR15" s="666"/>
      <c r="DS15" s="666"/>
      <c r="DT15" s="666"/>
      <c r="DU15" s="666"/>
      <c r="DV15" s="666"/>
      <c r="DW15" s="666"/>
      <c r="DX15" s="666"/>
      <c r="DY15" s="666"/>
      <c r="DZ15" s="666"/>
      <c r="EA15" s="666"/>
      <c r="EB15" s="666"/>
      <c r="EC15" s="675"/>
    </row>
    <row r="16" spans="2:143" ht="11.25" customHeight="1" x14ac:dyDescent="0.15">
      <c r="B16" s="662" t="s">
        <v>262</v>
      </c>
      <c r="C16" s="663"/>
      <c r="D16" s="663"/>
      <c r="E16" s="663"/>
      <c r="F16" s="663"/>
      <c r="G16" s="663"/>
      <c r="H16" s="663"/>
      <c r="I16" s="663"/>
      <c r="J16" s="663"/>
      <c r="K16" s="663"/>
      <c r="L16" s="663"/>
      <c r="M16" s="663"/>
      <c r="N16" s="663"/>
      <c r="O16" s="663"/>
      <c r="P16" s="663"/>
      <c r="Q16" s="664"/>
      <c r="R16" s="665">
        <v>2142</v>
      </c>
      <c r="S16" s="666"/>
      <c r="T16" s="666"/>
      <c r="U16" s="666"/>
      <c r="V16" s="666"/>
      <c r="W16" s="666"/>
      <c r="X16" s="666"/>
      <c r="Y16" s="667"/>
      <c r="Z16" s="668">
        <v>0</v>
      </c>
      <c r="AA16" s="668"/>
      <c r="AB16" s="668"/>
      <c r="AC16" s="668"/>
      <c r="AD16" s="669">
        <v>2142</v>
      </c>
      <c r="AE16" s="669"/>
      <c r="AF16" s="669"/>
      <c r="AG16" s="669"/>
      <c r="AH16" s="669"/>
      <c r="AI16" s="669"/>
      <c r="AJ16" s="669"/>
      <c r="AK16" s="669"/>
      <c r="AL16" s="670">
        <v>0.1</v>
      </c>
      <c r="AM16" s="671"/>
      <c r="AN16" s="671"/>
      <c r="AO16" s="672"/>
      <c r="AP16" s="662" t="s">
        <v>263</v>
      </c>
      <c r="AQ16" s="663"/>
      <c r="AR16" s="663"/>
      <c r="AS16" s="663"/>
      <c r="AT16" s="663"/>
      <c r="AU16" s="663"/>
      <c r="AV16" s="663"/>
      <c r="AW16" s="663"/>
      <c r="AX16" s="663"/>
      <c r="AY16" s="663"/>
      <c r="AZ16" s="663"/>
      <c r="BA16" s="663"/>
      <c r="BB16" s="663"/>
      <c r="BC16" s="663"/>
      <c r="BD16" s="663"/>
      <c r="BE16" s="663"/>
      <c r="BF16" s="664"/>
      <c r="BG16" s="665" t="s">
        <v>174</v>
      </c>
      <c r="BH16" s="666"/>
      <c r="BI16" s="666"/>
      <c r="BJ16" s="666"/>
      <c r="BK16" s="666"/>
      <c r="BL16" s="666"/>
      <c r="BM16" s="666"/>
      <c r="BN16" s="667"/>
      <c r="BO16" s="668" t="s">
        <v>174</v>
      </c>
      <c r="BP16" s="668"/>
      <c r="BQ16" s="668"/>
      <c r="BR16" s="668"/>
      <c r="BS16" s="669" t="s">
        <v>137</v>
      </c>
      <c r="BT16" s="669"/>
      <c r="BU16" s="669"/>
      <c r="BV16" s="669"/>
      <c r="BW16" s="669"/>
      <c r="BX16" s="669"/>
      <c r="BY16" s="669"/>
      <c r="BZ16" s="669"/>
      <c r="CA16" s="669"/>
      <c r="CB16" s="673"/>
      <c r="CD16" s="680" t="s">
        <v>264</v>
      </c>
      <c r="CE16" s="681"/>
      <c r="CF16" s="681"/>
      <c r="CG16" s="681"/>
      <c r="CH16" s="681"/>
      <c r="CI16" s="681"/>
      <c r="CJ16" s="681"/>
      <c r="CK16" s="681"/>
      <c r="CL16" s="681"/>
      <c r="CM16" s="681"/>
      <c r="CN16" s="681"/>
      <c r="CO16" s="681"/>
      <c r="CP16" s="681"/>
      <c r="CQ16" s="682"/>
      <c r="CR16" s="665" t="s">
        <v>174</v>
      </c>
      <c r="CS16" s="666"/>
      <c r="CT16" s="666"/>
      <c r="CU16" s="666"/>
      <c r="CV16" s="666"/>
      <c r="CW16" s="666"/>
      <c r="CX16" s="666"/>
      <c r="CY16" s="667"/>
      <c r="CZ16" s="668" t="s">
        <v>174</v>
      </c>
      <c r="DA16" s="668"/>
      <c r="DB16" s="668"/>
      <c r="DC16" s="668"/>
      <c r="DD16" s="674" t="s">
        <v>174</v>
      </c>
      <c r="DE16" s="666"/>
      <c r="DF16" s="666"/>
      <c r="DG16" s="666"/>
      <c r="DH16" s="666"/>
      <c r="DI16" s="666"/>
      <c r="DJ16" s="666"/>
      <c r="DK16" s="666"/>
      <c r="DL16" s="666"/>
      <c r="DM16" s="666"/>
      <c r="DN16" s="666"/>
      <c r="DO16" s="666"/>
      <c r="DP16" s="667"/>
      <c r="DQ16" s="674" t="s">
        <v>137</v>
      </c>
      <c r="DR16" s="666"/>
      <c r="DS16" s="666"/>
      <c r="DT16" s="666"/>
      <c r="DU16" s="666"/>
      <c r="DV16" s="666"/>
      <c r="DW16" s="666"/>
      <c r="DX16" s="666"/>
      <c r="DY16" s="666"/>
      <c r="DZ16" s="666"/>
      <c r="EA16" s="666"/>
      <c r="EB16" s="666"/>
      <c r="EC16" s="675"/>
    </row>
    <row r="17" spans="2:133" ht="11.25" customHeight="1" x14ac:dyDescent="0.15">
      <c r="B17" s="662" t="s">
        <v>265</v>
      </c>
      <c r="C17" s="663"/>
      <c r="D17" s="663"/>
      <c r="E17" s="663"/>
      <c r="F17" s="663"/>
      <c r="G17" s="663"/>
      <c r="H17" s="663"/>
      <c r="I17" s="663"/>
      <c r="J17" s="663"/>
      <c r="K17" s="663"/>
      <c r="L17" s="663"/>
      <c r="M17" s="663"/>
      <c r="N17" s="663"/>
      <c r="O17" s="663"/>
      <c r="P17" s="663"/>
      <c r="Q17" s="664"/>
      <c r="R17" s="665">
        <v>19855</v>
      </c>
      <c r="S17" s="666"/>
      <c r="T17" s="666"/>
      <c r="U17" s="666"/>
      <c r="V17" s="666"/>
      <c r="W17" s="666"/>
      <c r="X17" s="666"/>
      <c r="Y17" s="667"/>
      <c r="Z17" s="668">
        <v>0.4</v>
      </c>
      <c r="AA17" s="668"/>
      <c r="AB17" s="668"/>
      <c r="AC17" s="668"/>
      <c r="AD17" s="669">
        <v>19855</v>
      </c>
      <c r="AE17" s="669"/>
      <c r="AF17" s="669"/>
      <c r="AG17" s="669"/>
      <c r="AH17" s="669"/>
      <c r="AI17" s="669"/>
      <c r="AJ17" s="669"/>
      <c r="AK17" s="669"/>
      <c r="AL17" s="670">
        <v>0.7</v>
      </c>
      <c r="AM17" s="671"/>
      <c r="AN17" s="671"/>
      <c r="AO17" s="672"/>
      <c r="AP17" s="662" t="s">
        <v>266</v>
      </c>
      <c r="AQ17" s="663"/>
      <c r="AR17" s="663"/>
      <c r="AS17" s="663"/>
      <c r="AT17" s="663"/>
      <c r="AU17" s="663"/>
      <c r="AV17" s="663"/>
      <c r="AW17" s="663"/>
      <c r="AX17" s="663"/>
      <c r="AY17" s="663"/>
      <c r="AZ17" s="663"/>
      <c r="BA17" s="663"/>
      <c r="BB17" s="663"/>
      <c r="BC17" s="663"/>
      <c r="BD17" s="663"/>
      <c r="BE17" s="663"/>
      <c r="BF17" s="664"/>
      <c r="BG17" s="665" t="s">
        <v>137</v>
      </c>
      <c r="BH17" s="666"/>
      <c r="BI17" s="666"/>
      <c r="BJ17" s="666"/>
      <c r="BK17" s="666"/>
      <c r="BL17" s="666"/>
      <c r="BM17" s="666"/>
      <c r="BN17" s="667"/>
      <c r="BO17" s="668" t="s">
        <v>137</v>
      </c>
      <c r="BP17" s="668"/>
      <c r="BQ17" s="668"/>
      <c r="BR17" s="668"/>
      <c r="BS17" s="669" t="s">
        <v>228</v>
      </c>
      <c r="BT17" s="669"/>
      <c r="BU17" s="669"/>
      <c r="BV17" s="669"/>
      <c r="BW17" s="669"/>
      <c r="BX17" s="669"/>
      <c r="BY17" s="669"/>
      <c r="BZ17" s="669"/>
      <c r="CA17" s="669"/>
      <c r="CB17" s="673"/>
      <c r="CD17" s="680" t="s">
        <v>267</v>
      </c>
      <c r="CE17" s="681"/>
      <c r="CF17" s="681"/>
      <c r="CG17" s="681"/>
      <c r="CH17" s="681"/>
      <c r="CI17" s="681"/>
      <c r="CJ17" s="681"/>
      <c r="CK17" s="681"/>
      <c r="CL17" s="681"/>
      <c r="CM17" s="681"/>
      <c r="CN17" s="681"/>
      <c r="CO17" s="681"/>
      <c r="CP17" s="681"/>
      <c r="CQ17" s="682"/>
      <c r="CR17" s="665">
        <v>603758</v>
      </c>
      <c r="CS17" s="666"/>
      <c r="CT17" s="666"/>
      <c r="CU17" s="666"/>
      <c r="CV17" s="666"/>
      <c r="CW17" s="666"/>
      <c r="CX17" s="666"/>
      <c r="CY17" s="667"/>
      <c r="CZ17" s="668">
        <v>11.5</v>
      </c>
      <c r="DA17" s="668"/>
      <c r="DB17" s="668"/>
      <c r="DC17" s="668"/>
      <c r="DD17" s="674" t="s">
        <v>228</v>
      </c>
      <c r="DE17" s="666"/>
      <c r="DF17" s="666"/>
      <c r="DG17" s="666"/>
      <c r="DH17" s="666"/>
      <c r="DI17" s="666"/>
      <c r="DJ17" s="666"/>
      <c r="DK17" s="666"/>
      <c r="DL17" s="666"/>
      <c r="DM17" s="666"/>
      <c r="DN17" s="666"/>
      <c r="DO17" s="666"/>
      <c r="DP17" s="667"/>
      <c r="DQ17" s="674">
        <v>577182</v>
      </c>
      <c r="DR17" s="666"/>
      <c r="DS17" s="666"/>
      <c r="DT17" s="666"/>
      <c r="DU17" s="666"/>
      <c r="DV17" s="666"/>
      <c r="DW17" s="666"/>
      <c r="DX17" s="666"/>
      <c r="DY17" s="666"/>
      <c r="DZ17" s="666"/>
      <c r="EA17" s="666"/>
      <c r="EB17" s="666"/>
      <c r="EC17" s="675"/>
    </row>
    <row r="18" spans="2:133" ht="11.25" customHeight="1" x14ac:dyDescent="0.15">
      <c r="B18" s="662" t="s">
        <v>268</v>
      </c>
      <c r="C18" s="663"/>
      <c r="D18" s="663"/>
      <c r="E18" s="663"/>
      <c r="F18" s="663"/>
      <c r="G18" s="663"/>
      <c r="H18" s="663"/>
      <c r="I18" s="663"/>
      <c r="J18" s="663"/>
      <c r="K18" s="663"/>
      <c r="L18" s="663"/>
      <c r="M18" s="663"/>
      <c r="N18" s="663"/>
      <c r="O18" s="663"/>
      <c r="P18" s="663"/>
      <c r="Q18" s="664"/>
      <c r="R18" s="665">
        <v>15585</v>
      </c>
      <c r="S18" s="666"/>
      <c r="T18" s="666"/>
      <c r="U18" s="666"/>
      <c r="V18" s="666"/>
      <c r="W18" s="666"/>
      <c r="X18" s="666"/>
      <c r="Y18" s="667"/>
      <c r="Z18" s="668">
        <v>0.3</v>
      </c>
      <c r="AA18" s="668"/>
      <c r="AB18" s="668"/>
      <c r="AC18" s="668"/>
      <c r="AD18" s="669">
        <v>15585</v>
      </c>
      <c r="AE18" s="669"/>
      <c r="AF18" s="669"/>
      <c r="AG18" s="669"/>
      <c r="AH18" s="669"/>
      <c r="AI18" s="669"/>
      <c r="AJ18" s="669"/>
      <c r="AK18" s="669"/>
      <c r="AL18" s="670">
        <v>0.5</v>
      </c>
      <c r="AM18" s="671"/>
      <c r="AN18" s="671"/>
      <c r="AO18" s="672"/>
      <c r="AP18" s="662" t="s">
        <v>269</v>
      </c>
      <c r="AQ18" s="663"/>
      <c r="AR18" s="663"/>
      <c r="AS18" s="663"/>
      <c r="AT18" s="663"/>
      <c r="AU18" s="663"/>
      <c r="AV18" s="663"/>
      <c r="AW18" s="663"/>
      <c r="AX18" s="663"/>
      <c r="AY18" s="663"/>
      <c r="AZ18" s="663"/>
      <c r="BA18" s="663"/>
      <c r="BB18" s="663"/>
      <c r="BC18" s="663"/>
      <c r="BD18" s="663"/>
      <c r="BE18" s="663"/>
      <c r="BF18" s="664"/>
      <c r="BG18" s="665" t="s">
        <v>228</v>
      </c>
      <c r="BH18" s="666"/>
      <c r="BI18" s="666"/>
      <c r="BJ18" s="666"/>
      <c r="BK18" s="666"/>
      <c r="BL18" s="666"/>
      <c r="BM18" s="666"/>
      <c r="BN18" s="667"/>
      <c r="BO18" s="668" t="s">
        <v>174</v>
      </c>
      <c r="BP18" s="668"/>
      <c r="BQ18" s="668"/>
      <c r="BR18" s="668"/>
      <c r="BS18" s="669" t="s">
        <v>137</v>
      </c>
      <c r="BT18" s="669"/>
      <c r="BU18" s="669"/>
      <c r="BV18" s="669"/>
      <c r="BW18" s="669"/>
      <c r="BX18" s="669"/>
      <c r="BY18" s="669"/>
      <c r="BZ18" s="669"/>
      <c r="CA18" s="669"/>
      <c r="CB18" s="673"/>
      <c r="CD18" s="680" t="s">
        <v>270</v>
      </c>
      <c r="CE18" s="681"/>
      <c r="CF18" s="681"/>
      <c r="CG18" s="681"/>
      <c r="CH18" s="681"/>
      <c r="CI18" s="681"/>
      <c r="CJ18" s="681"/>
      <c r="CK18" s="681"/>
      <c r="CL18" s="681"/>
      <c r="CM18" s="681"/>
      <c r="CN18" s="681"/>
      <c r="CO18" s="681"/>
      <c r="CP18" s="681"/>
      <c r="CQ18" s="682"/>
      <c r="CR18" s="665" t="s">
        <v>174</v>
      </c>
      <c r="CS18" s="666"/>
      <c r="CT18" s="666"/>
      <c r="CU18" s="666"/>
      <c r="CV18" s="666"/>
      <c r="CW18" s="666"/>
      <c r="CX18" s="666"/>
      <c r="CY18" s="667"/>
      <c r="CZ18" s="668" t="s">
        <v>137</v>
      </c>
      <c r="DA18" s="668"/>
      <c r="DB18" s="668"/>
      <c r="DC18" s="668"/>
      <c r="DD18" s="674" t="s">
        <v>228</v>
      </c>
      <c r="DE18" s="666"/>
      <c r="DF18" s="666"/>
      <c r="DG18" s="666"/>
      <c r="DH18" s="666"/>
      <c r="DI18" s="666"/>
      <c r="DJ18" s="666"/>
      <c r="DK18" s="666"/>
      <c r="DL18" s="666"/>
      <c r="DM18" s="666"/>
      <c r="DN18" s="666"/>
      <c r="DO18" s="666"/>
      <c r="DP18" s="667"/>
      <c r="DQ18" s="674" t="s">
        <v>174</v>
      </c>
      <c r="DR18" s="666"/>
      <c r="DS18" s="666"/>
      <c r="DT18" s="666"/>
      <c r="DU18" s="666"/>
      <c r="DV18" s="666"/>
      <c r="DW18" s="666"/>
      <c r="DX18" s="666"/>
      <c r="DY18" s="666"/>
      <c r="DZ18" s="666"/>
      <c r="EA18" s="666"/>
      <c r="EB18" s="666"/>
      <c r="EC18" s="675"/>
    </row>
    <row r="19" spans="2:133" ht="11.25" customHeight="1" x14ac:dyDescent="0.15">
      <c r="B19" s="662" t="s">
        <v>271</v>
      </c>
      <c r="C19" s="663"/>
      <c r="D19" s="663"/>
      <c r="E19" s="663"/>
      <c r="F19" s="663"/>
      <c r="G19" s="663"/>
      <c r="H19" s="663"/>
      <c r="I19" s="663"/>
      <c r="J19" s="663"/>
      <c r="K19" s="663"/>
      <c r="L19" s="663"/>
      <c r="M19" s="663"/>
      <c r="N19" s="663"/>
      <c r="O19" s="663"/>
      <c r="P19" s="663"/>
      <c r="Q19" s="664"/>
      <c r="R19" s="665">
        <v>1369</v>
      </c>
      <c r="S19" s="666"/>
      <c r="T19" s="666"/>
      <c r="U19" s="666"/>
      <c r="V19" s="666"/>
      <c r="W19" s="666"/>
      <c r="X19" s="666"/>
      <c r="Y19" s="667"/>
      <c r="Z19" s="668">
        <v>0</v>
      </c>
      <c r="AA19" s="668"/>
      <c r="AB19" s="668"/>
      <c r="AC19" s="668"/>
      <c r="AD19" s="669">
        <v>1369</v>
      </c>
      <c r="AE19" s="669"/>
      <c r="AF19" s="669"/>
      <c r="AG19" s="669"/>
      <c r="AH19" s="669"/>
      <c r="AI19" s="669"/>
      <c r="AJ19" s="669"/>
      <c r="AK19" s="669"/>
      <c r="AL19" s="670">
        <v>0</v>
      </c>
      <c r="AM19" s="671"/>
      <c r="AN19" s="671"/>
      <c r="AO19" s="672"/>
      <c r="AP19" s="662" t="s">
        <v>272</v>
      </c>
      <c r="AQ19" s="663"/>
      <c r="AR19" s="663"/>
      <c r="AS19" s="663"/>
      <c r="AT19" s="663"/>
      <c r="AU19" s="663"/>
      <c r="AV19" s="663"/>
      <c r="AW19" s="663"/>
      <c r="AX19" s="663"/>
      <c r="AY19" s="663"/>
      <c r="AZ19" s="663"/>
      <c r="BA19" s="663"/>
      <c r="BB19" s="663"/>
      <c r="BC19" s="663"/>
      <c r="BD19" s="663"/>
      <c r="BE19" s="663"/>
      <c r="BF19" s="664"/>
      <c r="BG19" s="665">
        <v>3745</v>
      </c>
      <c r="BH19" s="666"/>
      <c r="BI19" s="666"/>
      <c r="BJ19" s="666"/>
      <c r="BK19" s="666"/>
      <c r="BL19" s="666"/>
      <c r="BM19" s="666"/>
      <c r="BN19" s="667"/>
      <c r="BO19" s="668">
        <v>0.4</v>
      </c>
      <c r="BP19" s="668"/>
      <c r="BQ19" s="668"/>
      <c r="BR19" s="668"/>
      <c r="BS19" s="669" t="s">
        <v>137</v>
      </c>
      <c r="BT19" s="669"/>
      <c r="BU19" s="669"/>
      <c r="BV19" s="669"/>
      <c r="BW19" s="669"/>
      <c r="BX19" s="669"/>
      <c r="BY19" s="669"/>
      <c r="BZ19" s="669"/>
      <c r="CA19" s="669"/>
      <c r="CB19" s="673"/>
      <c r="CD19" s="680" t="s">
        <v>273</v>
      </c>
      <c r="CE19" s="681"/>
      <c r="CF19" s="681"/>
      <c r="CG19" s="681"/>
      <c r="CH19" s="681"/>
      <c r="CI19" s="681"/>
      <c r="CJ19" s="681"/>
      <c r="CK19" s="681"/>
      <c r="CL19" s="681"/>
      <c r="CM19" s="681"/>
      <c r="CN19" s="681"/>
      <c r="CO19" s="681"/>
      <c r="CP19" s="681"/>
      <c r="CQ19" s="682"/>
      <c r="CR19" s="665" t="s">
        <v>137</v>
      </c>
      <c r="CS19" s="666"/>
      <c r="CT19" s="666"/>
      <c r="CU19" s="666"/>
      <c r="CV19" s="666"/>
      <c r="CW19" s="666"/>
      <c r="CX19" s="666"/>
      <c r="CY19" s="667"/>
      <c r="CZ19" s="668" t="s">
        <v>137</v>
      </c>
      <c r="DA19" s="668"/>
      <c r="DB19" s="668"/>
      <c r="DC19" s="668"/>
      <c r="DD19" s="674" t="s">
        <v>174</v>
      </c>
      <c r="DE19" s="666"/>
      <c r="DF19" s="666"/>
      <c r="DG19" s="666"/>
      <c r="DH19" s="666"/>
      <c r="DI19" s="666"/>
      <c r="DJ19" s="666"/>
      <c r="DK19" s="666"/>
      <c r="DL19" s="666"/>
      <c r="DM19" s="666"/>
      <c r="DN19" s="666"/>
      <c r="DO19" s="666"/>
      <c r="DP19" s="667"/>
      <c r="DQ19" s="674" t="s">
        <v>174</v>
      </c>
      <c r="DR19" s="666"/>
      <c r="DS19" s="666"/>
      <c r="DT19" s="666"/>
      <c r="DU19" s="666"/>
      <c r="DV19" s="666"/>
      <c r="DW19" s="666"/>
      <c r="DX19" s="666"/>
      <c r="DY19" s="666"/>
      <c r="DZ19" s="666"/>
      <c r="EA19" s="666"/>
      <c r="EB19" s="666"/>
      <c r="EC19" s="675"/>
    </row>
    <row r="20" spans="2:133" ht="11.25" customHeight="1" x14ac:dyDescent="0.15">
      <c r="B20" s="662" t="s">
        <v>274</v>
      </c>
      <c r="C20" s="663"/>
      <c r="D20" s="663"/>
      <c r="E20" s="663"/>
      <c r="F20" s="663"/>
      <c r="G20" s="663"/>
      <c r="H20" s="663"/>
      <c r="I20" s="663"/>
      <c r="J20" s="663"/>
      <c r="K20" s="663"/>
      <c r="L20" s="663"/>
      <c r="M20" s="663"/>
      <c r="N20" s="663"/>
      <c r="O20" s="663"/>
      <c r="P20" s="663"/>
      <c r="Q20" s="664"/>
      <c r="R20" s="665">
        <v>640</v>
      </c>
      <c r="S20" s="666"/>
      <c r="T20" s="666"/>
      <c r="U20" s="666"/>
      <c r="V20" s="666"/>
      <c r="W20" s="666"/>
      <c r="X20" s="666"/>
      <c r="Y20" s="667"/>
      <c r="Z20" s="668">
        <v>0</v>
      </c>
      <c r="AA20" s="668"/>
      <c r="AB20" s="668"/>
      <c r="AC20" s="668"/>
      <c r="AD20" s="669">
        <v>640</v>
      </c>
      <c r="AE20" s="669"/>
      <c r="AF20" s="669"/>
      <c r="AG20" s="669"/>
      <c r="AH20" s="669"/>
      <c r="AI20" s="669"/>
      <c r="AJ20" s="669"/>
      <c r="AK20" s="669"/>
      <c r="AL20" s="670">
        <v>0</v>
      </c>
      <c r="AM20" s="671"/>
      <c r="AN20" s="671"/>
      <c r="AO20" s="672"/>
      <c r="AP20" s="662" t="s">
        <v>275</v>
      </c>
      <c r="AQ20" s="663"/>
      <c r="AR20" s="663"/>
      <c r="AS20" s="663"/>
      <c r="AT20" s="663"/>
      <c r="AU20" s="663"/>
      <c r="AV20" s="663"/>
      <c r="AW20" s="663"/>
      <c r="AX20" s="663"/>
      <c r="AY20" s="663"/>
      <c r="AZ20" s="663"/>
      <c r="BA20" s="663"/>
      <c r="BB20" s="663"/>
      <c r="BC20" s="663"/>
      <c r="BD20" s="663"/>
      <c r="BE20" s="663"/>
      <c r="BF20" s="664"/>
      <c r="BG20" s="665">
        <v>3745</v>
      </c>
      <c r="BH20" s="666"/>
      <c r="BI20" s="666"/>
      <c r="BJ20" s="666"/>
      <c r="BK20" s="666"/>
      <c r="BL20" s="666"/>
      <c r="BM20" s="666"/>
      <c r="BN20" s="667"/>
      <c r="BO20" s="668">
        <v>0.4</v>
      </c>
      <c r="BP20" s="668"/>
      <c r="BQ20" s="668"/>
      <c r="BR20" s="668"/>
      <c r="BS20" s="669" t="s">
        <v>137</v>
      </c>
      <c r="BT20" s="669"/>
      <c r="BU20" s="669"/>
      <c r="BV20" s="669"/>
      <c r="BW20" s="669"/>
      <c r="BX20" s="669"/>
      <c r="BY20" s="669"/>
      <c r="BZ20" s="669"/>
      <c r="CA20" s="669"/>
      <c r="CB20" s="673"/>
      <c r="CD20" s="680" t="s">
        <v>276</v>
      </c>
      <c r="CE20" s="681"/>
      <c r="CF20" s="681"/>
      <c r="CG20" s="681"/>
      <c r="CH20" s="681"/>
      <c r="CI20" s="681"/>
      <c r="CJ20" s="681"/>
      <c r="CK20" s="681"/>
      <c r="CL20" s="681"/>
      <c r="CM20" s="681"/>
      <c r="CN20" s="681"/>
      <c r="CO20" s="681"/>
      <c r="CP20" s="681"/>
      <c r="CQ20" s="682"/>
      <c r="CR20" s="665">
        <v>5244339</v>
      </c>
      <c r="CS20" s="666"/>
      <c r="CT20" s="666"/>
      <c r="CU20" s="666"/>
      <c r="CV20" s="666"/>
      <c r="CW20" s="666"/>
      <c r="CX20" s="666"/>
      <c r="CY20" s="667"/>
      <c r="CZ20" s="668">
        <v>100</v>
      </c>
      <c r="DA20" s="668"/>
      <c r="DB20" s="668"/>
      <c r="DC20" s="668"/>
      <c r="DD20" s="674">
        <v>551916</v>
      </c>
      <c r="DE20" s="666"/>
      <c r="DF20" s="666"/>
      <c r="DG20" s="666"/>
      <c r="DH20" s="666"/>
      <c r="DI20" s="666"/>
      <c r="DJ20" s="666"/>
      <c r="DK20" s="666"/>
      <c r="DL20" s="666"/>
      <c r="DM20" s="666"/>
      <c r="DN20" s="666"/>
      <c r="DO20" s="666"/>
      <c r="DP20" s="667"/>
      <c r="DQ20" s="674">
        <v>4004276</v>
      </c>
      <c r="DR20" s="666"/>
      <c r="DS20" s="666"/>
      <c r="DT20" s="666"/>
      <c r="DU20" s="666"/>
      <c r="DV20" s="666"/>
      <c r="DW20" s="666"/>
      <c r="DX20" s="666"/>
      <c r="DY20" s="666"/>
      <c r="DZ20" s="666"/>
      <c r="EA20" s="666"/>
      <c r="EB20" s="666"/>
      <c r="EC20" s="675"/>
    </row>
    <row r="21" spans="2:133" ht="11.25" customHeight="1" x14ac:dyDescent="0.15">
      <c r="B21" s="662" t="s">
        <v>277</v>
      </c>
      <c r="C21" s="663"/>
      <c r="D21" s="663"/>
      <c r="E21" s="663"/>
      <c r="F21" s="663"/>
      <c r="G21" s="663"/>
      <c r="H21" s="663"/>
      <c r="I21" s="663"/>
      <c r="J21" s="663"/>
      <c r="K21" s="663"/>
      <c r="L21" s="663"/>
      <c r="M21" s="663"/>
      <c r="N21" s="663"/>
      <c r="O21" s="663"/>
      <c r="P21" s="663"/>
      <c r="Q21" s="664"/>
      <c r="R21" s="665">
        <v>469</v>
      </c>
      <c r="S21" s="666"/>
      <c r="T21" s="666"/>
      <c r="U21" s="666"/>
      <c r="V21" s="666"/>
      <c r="W21" s="666"/>
      <c r="X21" s="666"/>
      <c r="Y21" s="667"/>
      <c r="Z21" s="668">
        <v>0</v>
      </c>
      <c r="AA21" s="668"/>
      <c r="AB21" s="668"/>
      <c r="AC21" s="668"/>
      <c r="AD21" s="669">
        <v>469</v>
      </c>
      <c r="AE21" s="669"/>
      <c r="AF21" s="669"/>
      <c r="AG21" s="669"/>
      <c r="AH21" s="669"/>
      <c r="AI21" s="669"/>
      <c r="AJ21" s="669"/>
      <c r="AK21" s="669"/>
      <c r="AL21" s="670">
        <v>0</v>
      </c>
      <c r="AM21" s="671"/>
      <c r="AN21" s="671"/>
      <c r="AO21" s="672"/>
      <c r="AP21" s="684" t="s">
        <v>278</v>
      </c>
      <c r="AQ21" s="685"/>
      <c r="AR21" s="685"/>
      <c r="AS21" s="685"/>
      <c r="AT21" s="685"/>
      <c r="AU21" s="685"/>
      <c r="AV21" s="685"/>
      <c r="AW21" s="685"/>
      <c r="AX21" s="685"/>
      <c r="AY21" s="685"/>
      <c r="AZ21" s="685"/>
      <c r="BA21" s="685"/>
      <c r="BB21" s="685"/>
      <c r="BC21" s="685"/>
      <c r="BD21" s="685"/>
      <c r="BE21" s="685"/>
      <c r="BF21" s="686"/>
      <c r="BG21" s="665">
        <v>3745</v>
      </c>
      <c r="BH21" s="666"/>
      <c r="BI21" s="666"/>
      <c r="BJ21" s="666"/>
      <c r="BK21" s="666"/>
      <c r="BL21" s="666"/>
      <c r="BM21" s="666"/>
      <c r="BN21" s="667"/>
      <c r="BO21" s="668">
        <v>0.4</v>
      </c>
      <c r="BP21" s="668"/>
      <c r="BQ21" s="668"/>
      <c r="BR21" s="668"/>
      <c r="BS21" s="669" t="s">
        <v>174</v>
      </c>
      <c r="BT21" s="669"/>
      <c r="BU21" s="669"/>
      <c r="BV21" s="669"/>
      <c r="BW21" s="669"/>
      <c r="BX21" s="669"/>
      <c r="BY21" s="669"/>
      <c r="BZ21" s="669"/>
      <c r="CA21" s="669"/>
      <c r="CB21" s="673"/>
      <c r="CD21" s="692"/>
      <c r="CE21" s="693"/>
      <c r="CF21" s="693"/>
      <c r="CG21" s="693"/>
      <c r="CH21" s="693"/>
      <c r="CI21" s="693"/>
      <c r="CJ21" s="693"/>
      <c r="CK21" s="693"/>
      <c r="CL21" s="693"/>
      <c r="CM21" s="693"/>
      <c r="CN21" s="693"/>
      <c r="CO21" s="693"/>
      <c r="CP21" s="693"/>
      <c r="CQ21" s="694"/>
      <c r="CR21" s="695"/>
      <c r="CS21" s="688"/>
      <c r="CT21" s="688"/>
      <c r="CU21" s="688"/>
      <c r="CV21" s="688"/>
      <c r="CW21" s="688"/>
      <c r="CX21" s="688"/>
      <c r="CY21" s="696"/>
      <c r="CZ21" s="697"/>
      <c r="DA21" s="697"/>
      <c r="DB21" s="697"/>
      <c r="DC21" s="697"/>
      <c r="DD21" s="687"/>
      <c r="DE21" s="688"/>
      <c r="DF21" s="688"/>
      <c r="DG21" s="688"/>
      <c r="DH21" s="688"/>
      <c r="DI21" s="688"/>
      <c r="DJ21" s="688"/>
      <c r="DK21" s="688"/>
      <c r="DL21" s="688"/>
      <c r="DM21" s="688"/>
      <c r="DN21" s="688"/>
      <c r="DO21" s="688"/>
      <c r="DP21" s="696"/>
      <c r="DQ21" s="687"/>
      <c r="DR21" s="688"/>
      <c r="DS21" s="688"/>
      <c r="DT21" s="688"/>
      <c r="DU21" s="688"/>
      <c r="DV21" s="688"/>
      <c r="DW21" s="688"/>
      <c r="DX21" s="688"/>
      <c r="DY21" s="688"/>
      <c r="DZ21" s="688"/>
      <c r="EA21" s="688"/>
      <c r="EB21" s="688"/>
      <c r="EC21" s="689"/>
    </row>
    <row r="22" spans="2:133" ht="11.25" customHeight="1" x14ac:dyDescent="0.15">
      <c r="B22" s="701" t="s">
        <v>279</v>
      </c>
      <c r="C22" s="702"/>
      <c r="D22" s="702"/>
      <c r="E22" s="702"/>
      <c r="F22" s="702"/>
      <c r="G22" s="702"/>
      <c r="H22" s="702"/>
      <c r="I22" s="702"/>
      <c r="J22" s="702"/>
      <c r="K22" s="702"/>
      <c r="L22" s="702"/>
      <c r="M22" s="702"/>
      <c r="N22" s="702"/>
      <c r="O22" s="702"/>
      <c r="P22" s="702"/>
      <c r="Q22" s="703"/>
      <c r="R22" s="665">
        <v>13107</v>
      </c>
      <c r="S22" s="666"/>
      <c r="T22" s="666"/>
      <c r="U22" s="666"/>
      <c r="V22" s="666"/>
      <c r="W22" s="666"/>
      <c r="X22" s="666"/>
      <c r="Y22" s="667"/>
      <c r="Z22" s="668">
        <v>0.2</v>
      </c>
      <c r="AA22" s="668"/>
      <c r="AB22" s="668"/>
      <c r="AC22" s="668"/>
      <c r="AD22" s="669">
        <v>13107</v>
      </c>
      <c r="AE22" s="669"/>
      <c r="AF22" s="669"/>
      <c r="AG22" s="669"/>
      <c r="AH22" s="669"/>
      <c r="AI22" s="669"/>
      <c r="AJ22" s="669"/>
      <c r="AK22" s="669"/>
      <c r="AL22" s="670">
        <v>0.40000000596046448</v>
      </c>
      <c r="AM22" s="671"/>
      <c r="AN22" s="671"/>
      <c r="AO22" s="672"/>
      <c r="AP22" s="684" t="s">
        <v>280</v>
      </c>
      <c r="AQ22" s="685"/>
      <c r="AR22" s="685"/>
      <c r="AS22" s="685"/>
      <c r="AT22" s="685"/>
      <c r="AU22" s="685"/>
      <c r="AV22" s="685"/>
      <c r="AW22" s="685"/>
      <c r="AX22" s="685"/>
      <c r="AY22" s="685"/>
      <c r="AZ22" s="685"/>
      <c r="BA22" s="685"/>
      <c r="BB22" s="685"/>
      <c r="BC22" s="685"/>
      <c r="BD22" s="685"/>
      <c r="BE22" s="685"/>
      <c r="BF22" s="686"/>
      <c r="BG22" s="665" t="s">
        <v>228</v>
      </c>
      <c r="BH22" s="666"/>
      <c r="BI22" s="666"/>
      <c r="BJ22" s="666"/>
      <c r="BK22" s="666"/>
      <c r="BL22" s="666"/>
      <c r="BM22" s="666"/>
      <c r="BN22" s="667"/>
      <c r="BO22" s="668" t="s">
        <v>137</v>
      </c>
      <c r="BP22" s="668"/>
      <c r="BQ22" s="668"/>
      <c r="BR22" s="668"/>
      <c r="BS22" s="669" t="s">
        <v>137</v>
      </c>
      <c r="BT22" s="669"/>
      <c r="BU22" s="669"/>
      <c r="BV22" s="669"/>
      <c r="BW22" s="669"/>
      <c r="BX22" s="669"/>
      <c r="BY22" s="669"/>
      <c r="BZ22" s="669"/>
      <c r="CA22" s="669"/>
      <c r="CB22" s="673"/>
      <c r="CD22" s="647" t="s">
        <v>281</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282</v>
      </c>
      <c r="C23" s="663"/>
      <c r="D23" s="663"/>
      <c r="E23" s="663"/>
      <c r="F23" s="663"/>
      <c r="G23" s="663"/>
      <c r="H23" s="663"/>
      <c r="I23" s="663"/>
      <c r="J23" s="663"/>
      <c r="K23" s="663"/>
      <c r="L23" s="663"/>
      <c r="M23" s="663"/>
      <c r="N23" s="663"/>
      <c r="O23" s="663"/>
      <c r="P23" s="663"/>
      <c r="Q23" s="664"/>
      <c r="R23" s="665">
        <v>2229666</v>
      </c>
      <c r="S23" s="666"/>
      <c r="T23" s="666"/>
      <c r="U23" s="666"/>
      <c r="V23" s="666"/>
      <c r="W23" s="666"/>
      <c r="X23" s="666"/>
      <c r="Y23" s="667"/>
      <c r="Z23" s="668">
        <v>41.5</v>
      </c>
      <c r="AA23" s="668"/>
      <c r="AB23" s="668"/>
      <c r="AC23" s="668"/>
      <c r="AD23" s="669">
        <v>1869800</v>
      </c>
      <c r="AE23" s="669"/>
      <c r="AF23" s="669"/>
      <c r="AG23" s="669"/>
      <c r="AH23" s="669"/>
      <c r="AI23" s="669"/>
      <c r="AJ23" s="669"/>
      <c r="AK23" s="669"/>
      <c r="AL23" s="670">
        <v>62.4</v>
      </c>
      <c r="AM23" s="671"/>
      <c r="AN23" s="671"/>
      <c r="AO23" s="672"/>
      <c r="AP23" s="684" t="s">
        <v>283</v>
      </c>
      <c r="AQ23" s="685"/>
      <c r="AR23" s="685"/>
      <c r="AS23" s="685"/>
      <c r="AT23" s="685"/>
      <c r="AU23" s="685"/>
      <c r="AV23" s="685"/>
      <c r="AW23" s="685"/>
      <c r="AX23" s="685"/>
      <c r="AY23" s="685"/>
      <c r="AZ23" s="685"/>
      <c r="BA23" s="685"/>
      <c r="BB23" s="685"/>
      <c r="BC23" s="685"/>
      <c r="BD23" s="685"/>
      <c r="BE23" s="685"/>
      <c r="BF23" s="686"/>
      <c r="BG23" s="665" t="s">
        <v>137</v>
      </c>
      <c r="BH23" s="666"/>
      <c r="BI23" s="666"/>
      <c r="BJ23" s="666"/>
      <c r="BK23" s="666"/>
      <c r="BL23" s="666"/>
      <c r="BM23" s="666"/>
      <c r="BN23" s="667"/>
      <c r="BO23" s="668" t="s">
        <v>174</v>
      </c>
      <c r="BP23" s="668"/>
      <c r="BQ23" s="668"/>
      <c r="BR23" s="668"/>
      <c r="BS23" s="669" t="s">
        <v>174</v>
      </c>
      <c r="BT23" s="669"/>
      <c r="BU23" s="669"/>
      <c r="BV23" s="669"/>
      <c r="BW23" s="669"/>
      <c r="BX23" s="669"/>
      <c r="BY23" s="669"/>
      <c r="BZ23" s="669"/>
      <c r="CA23" s="669"/>
      <c r="CB23" s="673"/>
      <c r="CD23" s="647" t="s">
        <v>222</v>
      </c>
      <c r="CE23" s="648"/>
      <c r="CF23" s="648"/>
      <c r="CG23" s="648"/>
      <c r="CH23" s="648"/>
      <c r="CI23" s="648"/>
      <c r="CJ23" s="648"/>
      <c r="CK23" s="648"/>
      <c r="CL23" s="648"/>
      <c r="CM23" s="648"/>
      <c r="CN23" s="648"/>
      <c r="CO23" s="648"/>
      <c r="CP23" s="648"/>
      <c r="CQ23" s="649"/>
      <c r="CR23" s="647" t="s">
        <v>284</v>
      </c>
      <c r="CS23" s="648"/>
      <c r="CT23" s="648"/>
      <c r="CU23" s="648"/>
      <c r="CV23" s="648"/>
      <c r="CW23" s="648"/>
      <c r="CX23" s="648"/>
      <c r="CY23" s="649"/>
      <c r="CZ23" s="647" t="s">
        <v>285</v>
      </c>
      <c r="DA23" s="648"/>
      <c r="DB23" s="648"/>
      <c r="DC23" s="649"/>
      <c r="DD23" s="647" t="s">
        <v>286</v>
      </c>
      <c r="DE23" s="648"/>
      <c r="DF23" s="648"/>
      <c r="DG23" s="648"/>
      <c r="DH23" s="648"/>
      <c r="DI23" s="648"/>
      <c r="DJ23" s="648"/>
      <c r="DK23" s="649"/>
      <c r="DL23" s="698" t="s">
        <v>287</v>
      </c>
      <c r="DM23" s="699"/>
      <c r="DN23" s="699"/>
      <c r="DO23" s="699"/>
      <c r="DP23" s="699"/>
      <c r="DQ23" s="699"/>
      <c r="DR23" s="699"/>
      <c r="DS23" s="699"/>
      <c r="DT23" s="699"/>
      <c r="DU23" s="699"/>
      <c r="DV23" s="700"/>
      <c r="DW23" s="647" t="s">
        <v>288</v>
      </c>
      <c r="DX23" s="648"/>
      <c r="DY23" s="648"/>
      <c r="DZ23" s="648"/>
      <c r="EA23" s="648"/>
      <c r="EB23" s="648"/>
      <c r="EC23" s="649"/>
    </row>
    <row r="24" spans="2:133" ht="11.25" customHeight="1" x14ac:dyDescent="0.15">
      <c r="B24" s="662" t="s">
        <v>289</v>
      </c>
      <c r="C24" s="663"/>
      <c r="D24" s="663"/>
      <c r="E24" s="663"/>
      <c r="F24" s="663"/>
      <c r="G24" s="663"/>
      <c r="H24" s="663"/>
      <c r="I24" s="663"/>
      <c r="J24" s="663"/>
      <c r="K24" s="663"/>
      <c r="L24" s="663"/>
      <c r="M24" s="663"/>
      <c r="N24" s="663"/>
      <c r="O24" s="663"/>
      <c r="P24" s="663"/>
      <c r="Q24" s="664"/>
      <c r="R24" s="665">
        <v>1869800</v>
      </c>
      <c r="S24" s="666"/>
      <c r="T24" s="666"/>
      <c r="U24" s="666"/>
      <c r="V24" s="666"/>
      <c r="W24" s="666"/>
      <c r="X24" s="666"/>
      <c r="Y24" s="667"/>
      <c r="Z24" s="668">
        <v>34.799999999999997</v>
      </c>
      <c r="AA24" s="668"/>
      <c r="AB24" s="668"/>
      <c r="AC24" s="668"/>
      <c r="AD24" s="669">
        <v>1869800</v>
      </c>
      <c r="AE24" s="669"/>
      <c r="AF24" s="669"/>
      <c r="AG24" s="669"/>
      <c r="AH24" s="669"/>
      <c r="AI24" s="669"/>
      <c r="AJ24" s="669"/>
      <c r="AK24" s="669"/>
      <c r="AL24" s="670">
        <v>62.4</v>
      </c>
      <c r="AM24" s="671"/>
      <c r="AN24" s="671"/>
      <c r="AO24" s="672"/>
      <c r="AP24" s="684" t="s">
        <v>290</v>
      </c>
      <c r="AQ24" s="685"/>
      <c r="AR24" s="685"/>
      <c r="AS24" s="685"/>
      <c r="AT24" s="685"/>
      <c r="AU24" s="685"/>
      <c r="AV24" s="685"/>
      <c r="AW24" s="685"/>
      <c r="AX24" s="685"/>
      <c r="AY24" s="685"/>
      <c r="AZ24" s="685"/>
      <c r="BA24" s="685"/>
      <c r="BB24" s="685"/>
      <c r="BC24" s="685"/>
      <c r="BD24" s="685"/>
      <c r="BE24" s="685"/>
      <c r="BF24" s="686"/>
      <c r="BG24" s="665" t="s">
        <v>137</v>
      </c>
      <c r="BH24" s="666"/>
      <c r="BI24" s="666"/>
      <c r="BJ24" s="666"/>
      <c r="BK24" s="666"/>
      <c r="BL24" s="666"/>
      <c r="BM24" s="666"/>
      <c r="BN24" s="667"/>
      <c r="BO24" s="668" t="s">
        <v>174</v>
      </c>
      <c r="BP24" s="668"/>
      <c r="BQ24" s="668"/>
      <c r="BR24" s="668"/>
      <c r="BS24" s="669" t="s">
        <v>174</v>
      </c>
      <c r="BT24" s="669"/>
      <c r="BU24" s="669"/>
      <c r="BV24" s="669"/>
      <c r="BW24" s="669"/>
      <c r="BX24" s="669"/>
      <c r="BY24" s="669"/>
      <c r="BZ24" s="669"/>
      <c r="CA24" s="669"/>
      <c r="CB24" s="673"/>
      <c r="CD24" s="676" t="s">
        <v>291</v>
      </c>
      <c r="CE24" s="677"/>
      <c r="CF24" s="677"/>
      <c r="CG24" s="677"/>
      <c r="CH24" s="677"/>
      <c r="CI24" s="677"/>
      <c r="CJ24" s="677"/>
      <c r="CK24" s="677"/>
      <c r="CL24" s="677"/>
      <c r="CM24" s="677"/>
      <c r="CN24" s="677"/>
      <c r="CO24" s="677"/>
      <c r="CP24" s="677"/>
      <c r="CQ24" s="678"/>
      <c r="CR24" s="654">
        <v>1853614</v>
      </c>
      <c r="CS24" s="655"/>
      <c r="CT24" s="655"/>
      <c r="CU24" s="655"/>
      <c r="CV24" s="655"/>
      <c r="CW24" s="655"/>
      <c r="CX24" s="655"/>
      <c r="CY24" s="656"/>
      <c r="CZ24" s="659">
        <v>35.299999999999997</v>
      </c>
      <c r="DA24" s="660"/>
      <c r="DB24" s="660"/>
      <c r="DC24" s="679"/>
      <c r="DD24" s="704">
        <v>1407110</v>
      </c>
      <c r="DE24" s="655"/>
      <c r="DF24" s="655"/>
      <c r="DG24" s="655"/>
      <c r="DH24" s="655"/>
      <c r="DI24" s="655"/>
      <c r="DJ24" s="655"/>
      <c r="DK24" s="656"/>
      <c r="DL24" s="704">
        <v>1367496</v>
      </c>
      <c r="DM24" s="655"/>
      <c r="DN24" s="655"/>
      <c r="DO24" s="655"/>
      <c r="DP24" s="655"/>
      <c r="DQ24" s="655"/>
      <c r="DR24" s="655"/>
      <c r="DS24" s="655"/>
      <c r="DT24" s="655"/>
      <c r="DU24" s="655"/>
      <c r="DV24" s="656"/>
      <c r="DW24" s="659">
        <v>44.5</v>
      </c>
      <c r="DX24" s="660"/>
      <c r="DY24" s="660"/>
      <c r="DZ24" s="660"/>
      <c r="EA24" s="660"/>
      <c r="EB24" s="660"/>
      <c r="EC24" s="661"/>
    </row>
    <row r="25" spans="2:133" ht="11.25" customHeight="1" x14ac:dyDescent="0.15">
      <c r="B25" s="662" t="s">
        <v>292</v>
      </c>
      <c r="C25" s="663"/>
      <c r="D25" s="663"/>
      <c r="E25" s="663"/>
      <c r="F25" s="663"/>
      <c r="G25" s="663"/>
      <c r="H25" s="663"/>
      <c r="I25" s="663"/>
      <c r="J25" s="663"/>
      <c r="K25" s="663"/>
      <c r="L25" s="663"/>
      <c r="M25" s="663"/>
      <c r="N25" s="663"/>
      <c r="O25" s="663"/>
      <c r="P25" s="663"/>
      <c r="Q25" s="664"/>
      <c r="R25" s="665">
        <v>359866</v>
      </c>
      <c r="S25" s="666"/>
      <c r="T25" s="666"/>
      <c r="U25" s="666"/>
      <c r="V25" s="666"/>
      <c r="W25" s="666"/>
      <c r="X25" s="666"/>
      <c r="Y25" s="667"/>
      <c r="Z25" s="668">
        <v>6.7</v>
      </c>
      <c r="AA25" s="668"/>
      <c r="AB25" s="668"/>
      <c r="AC25" s="668"/>
      <c r="AD25" s="669" t="s">
        <v>137</v>
      </c>
      <c r="AE25" s="669"/>
      <c r="AF25" s="669"/>
      <c r="AG25" s="669"/>
      <c r="AH25" s="669"/>
      <c r="AI25" s="669"/>
      <c r="AJ25" s="669"/>
      <c r="AK25" s="669"/>
      <c r="AL25" s="670" t="s">
        <v>137</v>
      </c>
      <c r="AM25" s="671"/>
      <c r="AN25" s="671"/>
      <c r="AO25" s="672"/>
      <c r="AP25" s="684" t="s">
        <v>293</v>
      </c>
      <c r="AQ25" s="685"/>
      <c r="AR25" s="685"/>
      <c r="AS25" s="685"/>
      <c r="AT25" s="685"/>
      <c r="AU25" s="685"/>
      <c r="AV25" s="685"/>
      <c r="AW25" s="685"/>
      <c r="AX25" s="685"/>
      <c r="AY25" s="685"/>
      <c r="AZ25" s="685"/>
      <c r="BA25" s="685"/>
      <c r="BB25" s="685"/>
      <c r="BC25" s="685"/>
      <c r="BD25" s="685"/>
      <c r="BE25" s="685"/>
      <c r="BF25" s="686"/>
      <c r="BG25" s="665" t="s">
        <v>228</v>
      </c>
      <c r="BH25" s="666"/>
      <c r="BI25" s="666"/>
      <c r="BJ25" s="666"/>
      <c r="BK25" s="666"/>
      <c r="BL25" s="666"/>
      <c r="BM25" s="666"/>
      <c r="BN25" s="667"/>
      <c r="BO25" s="668" t="s">
        <v>137</v>
      </c>
      <c r="BP25" s="668"/>
      <c r="BQ25" s="668"/>
      <c r="BR25" s="668"/>
      <c r="BS25" s="669" t="s">
        <v>137</v>
      </c>
      <c r="BT25" s="669"/>
      <c r="BU25" s="669"/>
      <c r="BV25" s="669"/>
      <c r="BW25" s="669"/>
      <c r="BX25" s="669"/>
      <c r="BY25" s="669"/>
      <c r="BZ25" s="669"/>
      <c r="CA25" s="669"/>
      <c r="CB25" s="673"/>
      <c r="CD25" s="680" t="s">
        <v>294</v>
      </c>
      <c r="CE25" s="681"/>
      <c r="CF25" s="681"/>
      <c r="CG25" s="681"/>
      <c r="CH25" s="681"/>
      <c r="CI25" s="681"/>
      <c r="CJ25" s="681"/>
      <c r="CK25" s="681"/>
      <c r="CL25" s="681"/>
      <c r="CM25" s="681"/>
      <c r="CN25" s="681"/>
      <c r="CO25" s="681"/>
      <c r="CP25" s="681"/>
      <c r="CQ25" s="682"/>
      <c r="CR25" s="665">
        <v>718874</v>
      </c>
      <c r="CS25" s="690"/>
      <c r="CT25" s="690"/>
      <c r="CU25" s="690"/>
      <c r="CV25" s="690"/>
      <c r="CW25" s="690"/>
      <c r="CX25" s="690"/>
      <c r="CY25" s="691"/>
      <c r="CZ25" s="670">
        <v>13.7</v>
      </c>
      <c r="DA25" s="705"/>
      <c r="DB25" s="705"/>
      <c r="DC25" s="707"/>
      <c r="DD25" s="674">
        <v>672753</v>
      </c>
      <c r="DE25" s="690"/>
      <c r="DF25" s="690"/>
      <c r="DG25" s="690"/>
      <c r="DH25" s="690"/>
      <c r="DI25" s="690"/>
      <c r="DJ25" s="690"/>
      <c r="DK25" s="691"/>
      <c r="DL25" s="674">
        <v>666377</v>
      </c>
      <c r="DM25" s="690"/>
      <c r="DN25" s="690"/>
      <c r="DO25" s="690"/>
      <c r="DP25" s="690"/>
      <c r="DQ25" s="690"/>
      <c r="DR25" s="690"/>
      <c r="DS25" s="690"/>
      <c r="DT25" s="690"/>
      <c r="DU25" s="690"/>
      <c r="DV25" s="691"/>
      <c r="DW25" s="670">
        <v>21.7</v>
      </c>
      <c r="DX25" s="705"/>
      <c r="DY25" s="705"/>
      <c r="DZ25" s="705"/>
      <c r="EA25" s="705"/>
      <c r="EB25" s="705"/>
      <c r="EC25" s="706"/>
    </row>
    <row r="26" spans="2:133" ht="11.25" customHeight="1" x14ac:dyDescent="0.15">
      <c r="B26" s="662" t="s">
        <v>295</v>
      </c>
      <c r="C26" s="663"/>
      <c r="D26" s="663"/>
      <c r="E26" s="663"/>
      <c r="F26" s="663"/>
      <c r="G26" s="663"/>
      <c r="H26" s="663"/>
      <c r="I26" s="663"/>
      <c r="J26" s="663"/>
      <c r="K26" s="663"/>
      <c r="L26" s="663"/>
      <c r="M26" s="663"/>
      <c r="N26" s="663"/>
      <c r="O26" s="663"/>
      <c r="P26" s="663"/>
      <c r="Q26" s="664"/>
      <c r="R26" s="665" t="s">
        <v>137</v>
      </c>
      <c r="S26" s="666"/>
      <c r="T26" s="666"/>
      <c r="U26" s="666"/>
      <c r="V26" s="666"/>
      <c r="W26" s="666"/>
      <c r="X26" s="666"/>
      <c r="Y26" s="667"/>
      <c r="Z26" s="668" t="s">
        <v>174</v>
      </c>
      <c r="AA26" s="668"/>
      <c r="AB26" s="668"/>
      <c r="AC26" s="668"/>
      <c r="AD26" s="669" t="s">
        <v>137</v>
      </c>
      <c r="AE26" s="669"/>
      <c r="AF26" s="669"/>
      <c r="AG26" s="669"/>
      <c r="AH26" s="669"/>
      <c r="AI26" s="669"/>
      <c r="AJ26" s="669"/>
      <c r="AK26" s="669"/>
      <c r="AL26" s="670" t="s">
        <v>137</v>
      </c>
      <c r="AM26" s="671"/>
      <c r="AN26" s="671"/>
      <c r="AO26" s="672"/>
      <c r="AP26" s="684" t="s">
        <v>296</v>
      </c>
      <c r="AQ26" s="708"/>
      <c r="AR26" s="708"/>
      <c r="AS26" s="708"/>
      <c r="AT26" s="708"/>
      <c r="AU26" s="708"/>
      <c r="AV26" s="708"/>
      <c r="AW26" s="708"/>
      <c r="AX26" s="708"/>
      <c r="AY26" s="708"/>
      <c r="AZ26" s="708"/>
      <c r="BA26" s="708"/>
      <c r="BB26" s="708"/>
      <c r="BC26" s="708"/>
      <c r="BD26" s="708"/>
      <c r="BE26" s="708"/>
      <c r="BF26" s="686"/>
      <c r="BG26" s="665" t="s">
        <v>137</v>
      </c>
      <c r="BH26" s="666"/>
      <c r="BI26" s="666"/>
      <c r="BJ26" s="666"/>
      <c r="BK26" s="666"/>
      <c r="BL26" s="666"/>
      <c r="BM26" s="666"/>
      <c r="BN26" s="667"/>
      <c r="BO26" s="668" t="s">
        <v>137</v>
      </c>
      <c r="BP26" s="668"/>
      <c r="BQ26" s="668"/>
      <c r="BR26" s="668"/>
      <c r="BS26" s="669" t="s">
        <v>137</v>
      </c>
      <c r="BT26" s="669"/>
      <c r="BU26" s="669"/>
      <c r="BV26" s="669"/>
      <c r="BW26" s="669"/>
      <c r="BX26" s="669"/>
      <c r="BY26" s="669"/>
      <c r="BZ26" s="669"/>
      <c r="CA26" s="669"/>
      <c r="CB26" s="673"/>
      <c r="CD26" s="680" t="s">
        <v>297</v>
      </c>
      <c r="CE26" s="681"/>
      <c r="CF26" s="681"/>
      <c r="CG26" s="681"/>
      <c r="CH26" s="681"/>
      <c r="CI26" s="681"/>
      <c r="CJ26" s="681"/>
      <c r="CK26" s="681"/>
      <c r="CL26" s="681"/>
      <c r="CM26" s="681"/>
      <c r="CN26" s="681"/>
      <c r="CO26" s="681"/>
      <c r="CP26" s="681"/>
      <c r="CQ26" s="682"/>
      <c r="CR26" s="665">
        <v>393552</v>
      </c>
      <c r="CS26" s="666"/>
      <c r="CT26" s="666"/>
      <c r="CU26" s="666"/>
      <c r="CV26" s="666"/>
      <c r="CW26" s="666"/>
      <c r="CX26" s="666"/>
      <c r="CY26" s="667"/>
      <c r="CZ26" s="670">
        <v>7.5</v>
      </c>
      <c r="DA26" s="705"/>
      <c r="DB26" s="705"/>
      <c r="DC26" s="707"/>
      <c r="DD26" s="674">
        <v>371102</v>
      </c>
      <c r="DE26" s="666"/>
      <c r="DF26" s="666"/>
      <c r="DG26" s="666"/>
      <c r="DH26" s="666"/>
      <c r="DI26" s="666"/>
      <c r="DJ26" s="666"/>
      <c r="DK26" s="667"/>
      <c r="DL26" s="674" t="s">
        <v>137</v>
      </c>
      <c r="DM26" s="666"/>
      <c r="DN26" s="666"/>
      <c r="DO26" s="666"/>
      <c r="DP26" s="666"/>
      <c r="DQ26" s="666"/>
      <c r="DR26" s="666"/>
      <c r="DS26" s="666"/>
      <c r="DT26" s="666"/>
      <c r="DU26" s="666"/>
      <c r="DV26" s="667"/>
      <c r="DW26" s="670" t="s">
        <v>174</v>
      </c>
      <c r="DX26" s="705"/>
      <c r="DY26" s="705"/>
      <c r="DZ26" s="705"/>
      <c r="EA26" s="705"/>
      <c r="EB26" s="705"/>
      <c r="EC26" s="706"/>
    </row>
    <row r="27" spans="2:133" ht="11.25" customHeight="1" x14ac:dyDescent="0.15">
      <c r="B27" s="662" t="s">
        <v>298</v>
      </c>
      <c r="C27" s="663"/>
      <c r="D27" s="663"/>
      <c r="E27" s="663"/>
      <c r="F27" s="663"/>
      <c r="G27" s="663"/>
      <c r="H27" s="663"/>
      <c r="I27" s="663"/>
      <c r="J27" s="663"/>
      <c r="K27" s="663"/>
      <c r="L27" s="663"/>
      <c r="M27" s="663"/>
      <c r="N27" s="663"/>
      <c r="O27" s="663"/>
      <c r="P27" s="663"/>
      <c r="Q27" s="664"/>
      <c r="R27" s="665">
        <v>3353633</v>
      </c>
      <c r="S27" s="666"/>
      <c r="T27" s="666"/>
      <c r="U27" s="666"/>
      <c r="V27" s="666"/>
      <c r="W27" s="666"/>
      <c r="X27" s="666"/>
      <c r="Y27" s="667"/>
      <c r="Z27" s="668">
        <v>62.4</v>
      </c>
      <c r="AA27" s="668"/>
      <c r="AB27" s="668"/>
      <c r="AC27" s="668"/>
      <c r="AD27" s="669">
        <v>2993767</v>
      </c>
      <c r="AE27" s="669"/>
      <c r="AF27" s="669"/>
      <c r="AG27" s="669"/>
      <c r="AH27" s="669"/>
      <c r="AI27" s="669"/>
      <c r="AJ27" s="669"/>
      <c r="AK27" s="669"/>
      <c r="AL27" s="670">
        <v>99.900001525878906</v>
      </c>
      <c r="AM27" s="671"/>
      <c r="AN27" s="671"/>
      <c r="AO27" s="672"/>
      <c r="AP27" s="662" t="s">
        <v>299</v>
      </c>
      <c r="AQ27" s="663"/>
      <c r="AR27" s="663"/>
      <c r="AS27" s="663"/>
      <c r="AT27" s="663"/>
      <c r="AU27" s="663"/>
      <c r="AV27" s="663"/>
      <c r="AW27" s="663"/>
      <c r="AX27" s="663"/>
      <c r="AY27" s="663"/>
      <c r="AZ27" s="663"/>
      <c r="BA27" s="663"/>
      <c r="BB27" s="663"/>
      <c r="BC27" s="663"/>
      <c r="BD27" s="663"/>
      <c r="BE27" s="663"/>
      <c r="BF27" s="664"/>
      <c r="BG27" s="665">
        <v>903018</v>
      </c>
      <c r="BH27" s="666"/>
      <c r="BI27" s="666"/>
      <c r="BJ27" s="666"/>
      <c r="BK27" s="666"/>
      <c r="BL27" s="666"/>
      <c r="BM27" s="666"/>
      <c r="BN27" s="667"/>
      <c r="BO27" s="668">
        <v>100</v>
      </c>
      <c r="BP27" s="668"/>
      <c r="BQ27" s="668"/>
      <c r="BR27" s="668"/>
      <c r="BS27" s="669" t="s">
        <v>228</v>
      </c>
      <c r="BT27" s="669"/>
      <c r="BU27" s="669"/>
      <c r="BV27" s="669"/>
      <c r="BW27" s="669"/>
      <c r="BX27" s="669"/>
      <c r="BY27" s="669"/>
      <c r="BZ27" s="669"/>
      <c r="CA27" s="669"/>
      <c r="CB27" s="673"/>
      <c r="CD27" s="680" t="s">
        <v>300</v>
      </c>
      <c r="CE27" s="681"/>
      <c r="CF27" s="681"/>
      <c r="CG27" s="681"/>
      <c r="CH27" s="681"/>
      <c r="CI27" s="681"/>
      <c r="CJ27" s="681"/>
      <c r="CK27" s="681"/>
      <c r="CL27" s="681"/>
      <c r="CM27" s="681"/>
      <c r="CN27" s="681"/>
      <c r="CO27" s="681"/>
      <c r="CP27" s="681"/>
      <c r="CQ27" s="682"/>
      <c r="CR27" s="665">
        <v>530982</v>
      </c>
      <c r="CS27" s="690"/>
      <c r="CT27" s="690"/>
      <c r="CU27" s="690"/>
      <c r="CV27" s="690"/>
      <c r="CW27" s="690"/>
      <c r="CX27" s="690"/>
      <c r="CY27" s="691"/>
      <c r="CZ27" s="670">
        <v>10.1</v>
      </c>
      <c r="DA27" s="705"/>
      <c r="DB27" s="705"/>
      <c r="DC27" s="707"/>
      <c r="DD27" s="674">
        <v>157175</v>
      </c>
      <c r="DE27" s="690"/>
      <c r="DF27" s="690"/>
      <c r="DG27" s="690"/>
      <c r="DH27" s="690"/>
      <c r="DI27" s="690"/>
      <c r="DJ27" s="690"/>
      <c r="DK27" s="691"/>
      <c r="DL27" s="674">
        <v>157175</v>
      </c>
      <c r="DM27" s="690"/>
      <c r="DN27" s="690"/>
      <c r="DO27" s="690"/>
      <c r="DP27" s="690"/>
      <c r="DQ27" s="690"/>
      <c r="DR27" s="690"/>
      <c r="DS27" s="690"/>
      <c r="DT27" s="690"/>
      <c r="DU27" s="690"/>
      <c r="DV27" s="691"/>
      <c r="DW27" s="670">
        <v>5.0999999999999996</v>
      </c>
      <c r="DX27" s="705"/>
      <c r="DY27" s="705"/>
      <c r="DZ27" s="705"/>
      <c r="EA27" s="705"/>
      <c r="EB27" s="705"/>
      <c r="EC27" s="706"/>
    </row>
    <row r="28" spans="2:133" ht="11.25" customHeight="1" x14ac:dyDescent="0.15">
      <c r="B28" s="662" t="s">
        <v>301</v>
      </c>
      <c r="C28" s="663"/>
      <c r="D28" s="663"/>
      <c r="E28" s="663"/>
      <c r="F28" s="663"/>
      <c r="G28" s="663"/>
      <c r="H28" s="663"/>
      <c r="I28" s="663"/>
      <c r="J28" s="663"/>
      <c r="K28" s="663"/>
      <c r="L28" s="663"/>
      <c r="M28" s="663"/>
      <c r="N28" s="663"/>
      <c r="O28" s="663"/>
      <c r="P28" s="663"/>
      <c r="Q28" s="664"/>
      <c r="R28" s="665" t="s">
        <v>137</v>
      </c>
      <c r="S28" s="666"/>
      <c r="T28" s="666"/>
      <c r="U28" s="666"/>
      <c r="V28" s="666"/>
      <c r="W28" s="666"/>
      <c r="X28" s="666"/>
      <c r="Y28" s="667"/>
      <c r="Z28" s="668" t="s">
        <v>174</v>
      </c>
      <c r="AA28" s="668"/>
      <c r="AB28" s="668"/>
      <c r="AC28" s="668"/>
      <c r="AD28" s="669" t="s">
        <v>137</v>
      </c>
      <c r="AE28" s="669"/>
      <c r="AF28" s="669"/>
      <c r="AG28" s="669"/>
      <c r="AH28" s="669"/>
      <c r="AI28" s="669"/>
      <c r="AJ28" s="669"/>
      <c r="AK28" s="669"/>
      <c r="AL28" s="670" t="s">
        <v>137</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302</v>
      </c>
      <c r="CE28" s="681"/>
      <c r="CF28" s="681"/>
      <c r="CG28" s="681"/>
      <c r="CH28" s="681"/>
      <c r="CI28" s="681"/>
      <c r="CJ28" s="681"/>
      <c r="CK28" s="681"/>
      <c r="CL28" s="681"/>
      <c r="CM28" s="681"/>
      <c r="CN28" s="681"/>
      <c r="CO28" s="681"/>
      <c r="CP28" s="681"/>
      <c r="CQ28" s="682"/>
      <c r="CR28" s="665">
        <v>603758</v>
      </c>
      <c r="CS28" s="666"/>
      <c r="CT28" s="666"/>
      <c r="CU28" s="666"/>
      <c r="CV28" s="666"/>
      <c r="CW28" s="666"/>
      <c r="CX28" s="666"/>
      <c r="CY28" s="667"/>
      <c r="CZ28" s="670">
        <v>11.5</v>
      </c>
      <c r="DA28" s="705"/>
      <c r="DB28" s="705"/>
      <c r="DC28" s="707"/>
      <c r="DD28" s="674">
        <v>577182</v>
      </c>
      <c r="DE28" s="666"/>
      <c r="DF28" s="666"/>
      <c r="DG28" s="666"/>
      <c r="DH28" s="666"/>
      <c r="DI28" s="666"/>
      <c r="DJ28" s="666"/>
      <c r="DK28" s="667"/>
      <c r="DL28" s="674">
        <v>543944</v>
      </c>
      <c r="DM28" s="666"/>
      <c r="DN28" s="666"/>
      <c r="DO28" s="666"/>
      <c r="DP28" s="666"/>
      <c r="DQ28" s="666"/>
      <c r="DR28" s="666"/>
      <c r="DS28" s="666"/>
      <c r="DT28" s="666"/>
      <c r="DU28" s="666"/>
      <c r="DV28" s="667"/>
      <c r="DW28" s="670">
        <v>17.7</v>
      </c>
      <c r="DX28" s="705"/>
      <c r="DY28" s="705"/>
      <c r="DZ28" s="705"/>
      <c r="EA28" s="705"/>
      <c r="EB28" s="705"/>
      <c r="EC28" s="706"/>
    </row>
    <row r="29" spans="2:133" ht="11.25" customHeight="1" x14ac:dyDescent="0.15">
      <c r="B29" s="662" t="s">
        <v>303</v>
      </c>
      <c r="C29" s="663"/>
      <c r="D29" s="663"/>
      <c r="E29" s="663"/>
      <c r="F29" s="663"/>
      <c r="G29" s="663"/>
      <c r="H29" s="663"/>
      <c r="I29" s="663"/>
      <c r="J29" s="663"/>
      <c r="K29" s="663"/>
      <c r="L29" s="663"/>
      <c r="M29" s="663"/>
      <c r="N29" s="663"/>
      <c r="O29" s="663"/>
      <c r="P29" s="663"/>
      <c r="Q29" s="664"/>
      <c r="R29" s="665">
        <v>15390</v>
      </c>
      <c r="S29" s="666"/>
      <c r="T29" s="666"/>
      <c r="U29" s="666"/>
      <c r="V29" s="666"/>
      <c r="W29" s="666"/>
      <c r="X29" s="666"/>
      <c r="Y29" s="667"/>
      <c r="Z29" s="668">
        <v>0.3</v>
      </c>
      <c r="AA29" s="668"/>
      <c r="AB29" s="668"/>
      <c r="AC29" s="668"/>
      <c r="AD29" s="669" t="s">
        <v>228</v>
      </c>
      <c r="AE29" s="669"/>
      <c r="AF29" s="669"/>
      <c r="AG29" s="669"/>
      <c r="AH29" s="669"/>
      <c r="AI29" s="669"/>
      <c r="AJ29" s="669"/>
      <c r="AK29" s="669"/>
      <c r="AL29" s="670" t="s">
        <v>137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304</v>
      </c>
      <c r="CE29" s="715"/>
      <c r="CF29" s="680" t="s">
        <v>305</v>
      </c>
      <c r="CG29" s="681"/>
      <c r="CH29" s="681"/>
      <c r="CI29" s="681"/>
      <c r="CJ29" s="681"/>
      <c r="CK29" s="681"/>
      <c r="CL29" s="681"/>
      <c r="CM29" s="681"/>
      <c r="CN29" s="681"/>
      <c r="CO29" s="681"/>
      <c r="CP29" s="681"/>
      <c r="CQ29" s="682"/>
      <c r="CR29" s="665">
        <v>603758</v>
      </c>
      <c r="CS29" s="690"/>
      <c r="CT29" s="690"/>
      <c r="CU29" s="690"/>
      <c r="CV29" s="690"/>
      <c r="CW29" s="690"/>
      <c r="CX29" s="690"/>
      <c r="CY29" s="691"/>
      <c r="CZ29" s="670">
        <v>11.5</v>
      </c>
      <c r="DA29" s="705"/>
      <c r="DB29" s="705"/>
      <c r="DC29" s="707"/>
      <c r="DD29" s="674">
        <v>577182</v>
      </c>
      <c r="DE29" s="690"/>
      <c r="DF29" s="690"/>
      <c r="DG29" s="690"/>
      <c r="DH29" s="690"/>
      <c r="DI29" s="690"/>
      <c r="DJ29" s="690"/>
      <c r="DK29" s="691"/>
      <c r="DL29" s="674">
        <v>543944</v>
      </c>
      <c r="DM29" s="690"/>
      <c r="DN29" s="690"/>
      <c r="DO29" s="690"/>
      <c r="DP29" s="690"/>
      <c r="DQ29" s="690"/>
      <c r="DR29" s="690"/>
      <c r="DS29" s="690"/>
      <c r="DT29" s="690"/>
      <c r="DU29" s="690"/>
      <c r="DV29" s="691"/>
      <c r="DW29" s="670">
        <v>17.7</v>
      </c>
      <c r="DX29" s="705"/>
      <c r="DY29" s="705"/>
      <c r="DZ29" s="705"/>
      <c r="EA29" s="705"/>
      <c r="EB29" s="705"/>
      <c r="EC29" s="706"/>
    </row>
    <row r="30" spans="2:133" ht="11.25" customHeight="1" x14ac:dyDescent="0.15">
      <c r="B30" s="662" t="s">
        <v>306</v>
      </c>
      <c r="C30" s="663"/>
      <c r="D30" s="663"/>
      <c r="E30" s="663"/>
      <c r="F30" s="663"/>
      <c r="G30" s="663"/>
      <c r="H30" s="663"/>
      <c r="I30" s="663"/>
      <c r="J30" s="663"/>
      <c r="K30" s="663"/>
      <c r="L30" s="663"/>
      <c r="M30" s="663"/>
      <c r="N30" s="663"/>
      <c r="O30" s="663"/>
      <c r="P30" s="663"/>
      <c r="Q30" s="664"/>
      <c r="R30" s="665">
        <v>82180</v>
      </c>
      <c r="S30" s="666"/>
      <c r="T30" s="666"/>
      <c r="U30" s="666"/>
      <c r="V30" s="666"/>
      <c r="W30" s="666"/>
      <c r="X30" s="666"/>
      <c r="Y30" s="667"/>
      <c r="Z30" s="668">
        <v>1.5</v>
      </c>
      <c r="AA30" s="668"/>
      <c r="AB30" s="668"/>
      <c r="AC30" s="668"/>
      <c r="AD30" s="669">
        <v>1698</v>
      </c>
      <c r="AE30" s="669"/>
      <c r="AF30" s="669"/>
      <c r="AG30" s="669"/>
      <c r="AH30" s="669"/>
      <c r="AI30" s="669"/>
      <c r="AJ30" s="669"/>
      <c r="AK30" s="669"/>
      <c r="AL30" s="670">
        <v>0.1</v>
      </c>
      <c r="AM30" s="671"/>
      <c r="AN30" s="671"/>
      <c r="AO30" s="672"/>
      <c r="AP30" s="644" t="s">
        <v>222</v>
      </c>
      <c r="AQ30" s="645"/>
      <c r="AR30" s="645"/>
      <c r="AS30" s="645"/>
      <c r="AT30" s="645"/>
      <c r="AU30" s="645"/>
      <c r="AV30" s="645"/>
      <c r="AW30" s="645"/>
      <c r="AX30" s="645"/>
      <c r="AY30" s="645"/>
      <c r="AZ30" s="645"/>
      <c r="BA30" s="645"/>
      <c r="BB30" s="645"/>
      <c r="BC30" s="645"/>
      <c r="BD30" s="645"/>
      <c r="BE30" s="645"/>
      <c r="BF30" s="646"/>
      <c r="BG30" s="644" t="s">
        <v>307</v>
      </c>
      <c r="BH30" s="712"/>
      <c r="BI30" s="712"/>
      <c r="BJ30" s="712"/>
      <c r="BK30" s="712"/>
      <c r="BL30" s="712"/>
      <c r="BM30" s="712"/>
      <c r="BN30" s="712"/>
      <c r="BO30" s="712"/>
      <c r="BP30" s="712"/>
      <c r="BQ30" s="713"/>
      <c r="BR30" s="644" t="s">
        <v>308</v>
      </c>
      <c r="BS30" s="712"/>
      <c r="BT30" s="712"/>
      <c r="BU30" s="712"/>
      <c r="BV30" s="712"/>
      <c r="BW30" s="712"/>
      <c r="BX30" s="712"/>
      <c r="BY30" s="712"/>
      <c r="BZ30" s="712"/>
      <c r="CA30" s="712"/>
      <c r="CB30" s="713"/>
      <c r="CD30" s="716"/>
      <c r="CE30" s="717"/>
      <c r="CF30" s="680" t="s">
        <v>309</v>
      </c>
      <c r="CG30" s="681"/>
      <c r="CH30" s="681"/>
      <c r="CI30" s="681"/>
      <c r="CJ30" s="681"/>
      <c r="CK30" s="681"/>
      <c r="CL30" s="681"/>
      <c r="CM30" s="681"/>
      <c r="CN30" s="681"/>
      <c r="CO30" s="681"/>
      <c r="CP30" s="681"/>
      <c r="CQ30" s="682"/>
      <c r="CR30" s="665">
        <v>589920</v>
      </c>
      <c r="CS30" s="666"/>
      <c r="CT30" s="666"/>
      <c r="CU30" s="666"/>
      <c r="CV30" s="666"/>
      <c r="CW30" s="666"/>
      <c r="CX30" s="666"/>
      <c r="CY30" s="667"/>
      <c r="CZ30" s="670">
        <v>11.2</v>
      </c>
      <c r="DA30" s="705"/>
      <c r="DB30" s="705"/>
      <c r="DC30" s="707"/>
      <c r="DD30" s="674">
        <v>563589</v>
      </c>
      <c r="DE30" s="666"/>
      <c r="DF30" s="666"/>
      <c r="DG30" s="666"/>
      <c r="DH30" s="666"/>
      <c r="DI30" s="666"/>
      <c r="DJ30" s="666"/>
      <c r="DK30" s="667"/>
      <c r="DL30" s="674">
        <v>530351</v>
      </c>
      <c r="DM30" s="666"/>
      <c r="DN30" s="666"/>
      <c r="DO30" s="666"/>
      <c r="DP30" s="666"/>
      <c r="DQ30" s="666"/>
      <c r="DR30" s="666"/>
      <c r="DS30" s="666"/>
      <c r="DT30" s="666"/>
      <c r="DU30" s="666"/>
      <c r="DV30" s="667"/>
      <c r="DW30" s="670">
        <v>17.2</v>
      </c>
      <c r="DX30" s="705"/>
      <c r="DY30" s="705"/>
      <c r="DZ30" s="705"/>
      <c r="EA30" s="705"/>
      <c r="EB30" s="705"/>
      <c r="EC30" s="706"/>
    </row>
    <row r="31" spans="2:133" ht="11.25" customHeight="1" x14ac:dyDescent="0.15">
      <c r="B31" s="662" t="s">
        <v>310</v>
      </c>
      <c r="C31" s="663"/>
      <c r="D31" s="663"/>
      <c r="E31" s="663"/>
      <c r="F31" s="663"/>
      <c r="G31" s="663"/>
      <c r="H31" s="663"/>
      <c r="I31" s="663"/>
      <c r="J31" s="663"/>
      <c r="K31" s="663"/>
      <c r="L31" s="663"/>
      <c r="M31" s="663"/>
      <c r="N31" s="663"/>
      <c r="O31" s="663"/>
      <c r="P31" s="663"/>
      <c r="Q31" s="664"/>
      <c r="R31" s="665">
        <v>2569</v>
      </c>
      <c r="S31" s="666"/>
      <c r="T31" s="666"/>
      <c r="U31" s="666"/>
      <c r="V31" s="666"/>
      <c r="W31" s="666"/>
      <c r="X31" s="666"/>
      <c r="Y31" s="667"/>
      <c r="Z31" s="668">
        <v>0</v>
      </c>
      <c r="AA31" s="668"/>
      <c r="AB31" s="668"/>
      <c r="AC31" s="668"/>
      <c r="AD31" s="669" t="s">
        <v>174</v>
      </c>
      <c r="AE31" s="669"/>
      <c r="AF31" s="669"/>
      <c r="AG31" s="669"/>
      <c r="AH31" s="669"/>
      <c r="AI31" s="669"/>
      <c r="AJ31" s="669"/>
      <c r="AK31" s="669"/>
      <c r="AL31" s="670" t="s">
        <v>174</v>
      </c>
      <c r="AM31" s="671"/>
      <c r="AN31" s="671"/>
      <c r="AO31" s="672"/>
      <c r="AP31" s="725" t="s">
        <v>311</v>
      </c>
      <c r="AQ31" s="726"/>
      <c r="AR31" s="726"/>
      <c r="AS31" s="726"/>
      <c r="AT31" s="731" t="s">
        <v>312</v>
      </c>
      <c r="AU31" s="213"/>
      <c r="AV31" s="213"/>
      <c r="AW31" s="213"/>
      <c r="AX31" s="651" t="s">
        <v>188</v>
      </c>
      <c r="AY31" s="652"/>
      <c r="AZ31" s="652"/>
      <c r="BA31" s="652"/>
      <c r="BB31" s="652"/>
      <c r="BC31" s="652"/>
      <c r="BD31" s="652"/>
      <c r="BE31" s="652"/>
      <c r="BF31" s="653"/>
      <c r="BG31" s="724">
        <v>99.6</v>
      </c>
      <c r="BH31" s="720"/>
      <c r="BI31" s="720"/>
      <c r="BJ31" s="720"/>
      <c r="BK31" s="720"/>
      <c r="BL31" s="720"/>
      <c r="BM31" s="660">
        <v>98.3</v>
      </c>
      <c r="BN31" s="720"/>
      <c r="BO31" s="720"/>
      <c r="BP31" s="720"/>
      <c r="BQ31" s="721"/>
      <c r="BR31" s="724">
        <v>99.6</v>
      </c>
      <c r="BS31" s="720"/>
      <c r="BT31" s="720"/>
      <c r="BU31" s="720"/>
      <c r="BV31" s="720"/>
      <c r="BW31" s="720"/>
      <c r="BX31" s="660">
        <v>97.7</v>
      </c>
      <c r="BY31" s="720"/>
      <c r="BZ31" s="720"/>
      <c r="CA31" s="720"/>
      <c r="CB31" s="721"/>
      <c r="CD31" s="716"/>
      <c r="CE31" s="717"/>
      <c r="CF31" s="680" t="s">
        <v>313</v>
      </c>
      <c r="CG31" s="681"/>
      <c r="CH31" s="681"/>
      <c r="CI31" s="681"/>
      <c r="CJ31" s="681"/>
      <c r="CK31" s="681"/>
      <c r="CL31" s="681"/>
      <c r="CM31" s="681"/>
      <c r="CN31" s="681"/>
      <c r="CO31" s="681"/>
      <c r="CP31" s="681"/>
      <c r="CQ31" s="682"/>
      <c r="CR31" s="665">
        <v>13838</v>
      </c>
      <c r="CS31" s="690"/>
      <c r="CT31" s="690"/>
      <c r="CU31" s="690"/>
      <c r="CV31" s="690"/>
      <c r="CW31" s="690"/>
      <c r="CX31" s="690"/>
      <c r="CY31" s="691"/>
      <c r="CZ31" s="670">
        <v>0.3</v>
      </c>
      <c r="DA31" s="705"/>
      <c r="DB31" s="705"/>
      <c r="DC31" s="707"/>
      <c r="DD31" s="674">
        <v>13593</v>
      </c>
      <c r="DE31" s="690"/>
      <c r="DF31" s="690"/>
      <c r="DG31" s="690"/>
      <c r="DH31" s="690"/>
      <c r="DI31" s="690"/>
      <c r="DJ31" s="690"/>
      <c r="DK31" s="691"/>
      <c r="DL31" s="674">
        <v>13593</v>
      </c>
      <c r="DM31" s="690"/>
      <c r="DN31" s="690"/>
      <c r="DO31" s="690"/>
      <c r="DP31" s="690"/>
      <c r="DQ31" s="690"/>
      <c r="DR31" s="690"/>
      <c r="DS31" s="690"/>
      <c r="DT31" s="690"/>
      <c r="DU31" s="690"/>
      <c r="DV31" s="691"/>
      <c r="DW31" s="670">
        <v>0.4</v>
      </c>
      <c r="DX31" s="705"/>
      <c r="DY31" s="705"/>
      <c r="DZ31" s="705"/>
      <c r="EA31" s="705"/>
      <c r="EB31" s="705"/>
      <c r="EC31" s="706"/>
    </row>
    <row r="32" spans="2:133" ht="11.25" customHeight="1" x14ac:dyDescent="0.15">
      <c r="B32" s="662" t="s">
        <v>314</v>
      </c>
      <c r="C32" s="663"/>
      <c r="D32" s="663"/>
      <c r="E32" s="663"/>
      <c r="F32" s="663"/>
      <c r="G32" s="663"/>
      <c r="H32" s="663"/>
      <c r="I32" s="663"/>
      <c r="J32" s="663"/>
      <c r="K32" s="663"/>
      <c r="L32" s="663"/>
      <c r="M32" s="663"/>
      <c r="N32" s="663"/>
      <c r="O32" s="663"/>
      <c r="P32" s="663"/>
      <c r="Q32" s="664"/>
      <c r="R32" s="665">
        <v>623689</v>
      </c>
      <c r="S32" s="666"/>
      <c r="T32" s="666"/>
      <c r="U32" s="666"/>
      <c r="V32" s="666"/>
      <c r="W32" s="666"/>
      <c r="X32" s="666"/>
      <c r="Y32" s="667"/>
      <c r="Z32" s="668">
        <v>11.6</v>
      </c>
      <c r="AA32" s="668"/>
      <c r="AB32" s="668"/>
      <c r="AC32" s="668"/>
      <c r="AD32" s="669" t="s">
        <v>228</v>
      </c>
      <c r="AE32" s="669"/>
      <c r="AF32" s="669"/>
      <c r="AG32" s="669"/>
      <c r="AH32" s="669"/>
      <c r="AI32" s="669"/>
      <c r="AJ32" s="669"/>
      <c r="AK32" s="669"/>
      <c r="AL32" s="670" t="s">
        <v>228</v>
      </c>
      <c r="AM32" s="671"/>
      <c r="AN32" s="671"/>
      <c r="AO32" s="672"/>
      <c r="AP32" s="727"/>
      <c r="AQ32" s="728"/>
      <c r="AR32" s="728"/>
      <c r="AS32" s="728"/>
      <c r="AT32" s="732"/>
      <c r="AU32" s="212" t="s">
        <v>315</v>
      </c>
      <c r="AV32" s="212"/>
      <c r="AW32" s="212"/>
      <c r="AX32" s="662" t="s">
        <v>316</v>
      </c>
      <c r="AY32" s="663"/>
      <c r="AZ32" s="663"/>
      <c r="BA32" s="663"/>
      <c r="BB32" s="663"/>
      <c r="BC32" s="663"/>
      <c r="BD32" s="663"/>
      <c r="BE32" s="663"/>
      <c r="BF32" s="664"/>
      <c r="BG32" s="734">
        <v>99.8</v>
      </c>
      <c r="BH32" s="690"/>
      <c r="BI32" s="690"/>
      <c r="BJ32" s="690"/>
      <c r="BK32" s="690"/>
      <c r="BL32" s="690"/>
      <c r="BM32" s="671">
        <v>99.4</v>
      </c>
      <c r="BN32" s="722"/>
      <c r="BO32" s="722"/>
      <c r="BP32" s="722"/>
      <c r="BQ32" s="723"/>
      <c r="BR32" s="734">
        <v>99.7</v>
      </c>
      <c r="BS32" s="690"/>
      <c r="BT32" s="690"/>
      <c r="BU32" s="690"/>
      <c r="BV32" s="690"/>
      <c r="BW32" s="690"/>
      <c r="BX32" s="671">
        <v>99.1</v>
      </c>
      <c r="BY32" s="722"/>
      <c r="BZ32" s="722"/>
      <c r="CA32" s="722"/>
      <c r="CB32" s="723"/>
      <c r="CD32" s="718"/>
      <c r="CE32" s="719"/>
      <c r="CF32" s="680" t="s">
        <v>317</v>
      </c>
      <c r="CG32" s="681"/>
      <c r="CH32" s="681"/>
      <c r="CI32" s="681"/>
      <c r="CJ32" s="681"/>
      <c r="CK32" s="681"/>
      <c r="CL32" s="681"/>
      <c r="CM32" s="681"/>
      <c r="CN32" s="681"/>
      <c r="CO32" s="681"/>
      <c r="CP32" s="681"/>
      <c r="CQ32" s="682"/>
      <c r="CR32" s="665" t="s">
        <v>137</v>
      </c>
      <c r="CS32" s="666"/>
      <c r="CT32" s="666"/>
      <c r="CU32" s="666"/>
      <c r="CV32" s="666"/>
      <c r="CW32" s="666"/>
      <c r="CX32" s="666"/>
      <c r="CY32" s="667"/>
      <c r="CZ32" s="670" t="s">
        <v>137</v>
      </c>
      <c r="DA32" s="705"/>
      <c r="DB32" s="705"/>
      <c r="DC32" s="707"/>
      <c r="DD32" s="674" t="s">
        <v>137</v>
      </c>
      <c r="DE32" s="666"/>
      <c r="DF32" s="666"/>
      <c r="DG32" s="666"/>
      <c r="DH32" s="666"/>
      <c r="DI32" s="666"/>
      <c r="DJ32" s="666"/>
      <c r="DK32" s="667"/>
      <c r="DL32" s="674" t="s">
        <v>137</v>
      </c>
      <c r="DM32" s="666"/>
      <c r="DN32" s="666"/>
      <c r="DO32" s="666"/>
      <c r="DP32" s="666"/>
      <c r="DQ32" s="666"/>
      <c r="DR32" s="666"/>
      <c r="DS32" s="666"/>
      <c r="DT32" s="666"/>
      <c r="DU32" s="666"/>
      <c r="DV32" s="667"/>
      <c r="DW32" s="670" t="s">
        <v>228</v>
      </c>
      <c r="DX32" s="705"/>
      <c r="DY32" s="705"/>
      <c r="DZ32" s="705"/>
      <c r="EA32" s="705"/>
      <c r="EB32" s="705"/>
      <c r="EC32" s="706"/>
    </row>
    <row r="33" spans="2:133" ht="11.25" customHeight="1" x14ac:dyDescent="0.15">
      <c r="B33" s="701" t="s">
        <v>318</v>
      </c>
      <c r="C33" s="702"/>
      <c r="D33" s="702"/>
      <c r="E33" s="702"/>
      <c r="F33" s="702"/>
      <c r="G33" s="702"/>
      <c r="H33" s="702"/>
      <c r="I33" s="702"/>
      <c r="J33" s="702"/>
      <c r="K33" s="702"/>
      <c r="L33" s="702"/>
      <c r="M33" s="702"/>
      <c r="N33" s="702"/>
      <c r="O33" s="702"/>
      <c r="P33" s="702"/>
      <c r="Q33" s="703"/>
      <c r="R33" s="665" t="s">
        <v>228</v>
      </c>
      <c r="S33" s="666"/>
      <c r="T33" s="666"/>
      <c r="U33" s="666"/>
      <c r="V33" s="666"/>
      <c r="W33" s="666"/>
      <c r="X33" s="666"/>
      <c r="Y33" s="667"/>
      <c r="Z33" s="668" t="s">
        <v>137</v>
      </c>
      <c r="AA33" s="668"/>
      <c r="AB33" s="668"/>
      <c r="AC33" s="668"/>
      <c r="AD33" s="669" t="s">
        <v>228</v>
      </c>
      <c r="AE33" s="669"/>
      <c r="AF33" s="669"/>
      <c r="AG33" s="669"/>
      <c r="AH33" s="669"/>
      <c r="AI33" s="669"/>
      <c r="AJ33" s="669"/>
      <c r="AK33" s="669"/>
      <c r="AL33" s="670" t="s">
        <v>137</v>
      </c>
      <c r="AM33" s="671"/>
      <c r="AN33" s="671"/>
      <c r="AO33" s="672"/>
      <c r="AP33" s="729"/>
      <c r="AQ33" s="730"/>
      <c r="AR33" s="730"/>
      <c r="AS33" s="730"/>
      <c r="AT33" s="733"/>
      <c r="AU33" s="214"/>
      <c r="AV33" s="214"/>
      <c r="AW33" s="214"/>
      <c r="AX33" s="709" t="s">
        <v>319</v>
      </c>
      <c r="AY33" s="710"/>
      <c r="AZ33" s="710"/>
      <c r="BA33" s="710"/>
      <c r="BB33" s="710"/>
      <c r="BC33" s="710"/>
      <c r="BD33" s="710"/>
      <c r="BE33" s="710"/>
      <c r="BF33" s="711"/>
      <c r="BG33" s="735">
        <v>99.4</v>
      </c>
      <c r="BH33" s="736"/>
      <c r="BI33" s="736"/>
      <c r="BJ33" s="736"/>
      <c r="BK33" s="736"/>
      <c r="BL33" s="736"/>
      <c r="BM33" s="737">
        <v>96.6</v>
      </c>
      <c r="BN33" s="736"/>
      <c r="BO33" s="736"/>
      <c r="BP33" s="736"/>
      <c r="BQ33" s="738"/>
      <c r="BR33" s="735">
        <v>99.3</v>
      </c>
      <c r="BS33" s="736"/>
      <c r="BT33" s="736"/>
      <c r="BU33" s="736"/>
      <c r="BV33" s="736"/>
      <c r="BW33" s="736"/>
      <c r="BX33" s="737">
        <v>95.7</v>
      </c>
      <c r="BY33" s="736"/>
      <c r="BZ33" s="736"/>
      <c r="CA33" s="736"/>
      <c r="CB33" s="738"/>
      <c r="CD33" s="680" t="s">
        <v>320</v>
      </c>
      <c r="CE33" s="681"/>
      <c r="CF33" s="681"/>
      <c r="CG33" s="681"/>
      <c r="CH33" s="681"/>
      <c r="CI33" s="681"/>
      <c r="CJ33" s="681"/>
      <c r="CK33" s="681"/>
      <c r="CL33" s="681"/>
      <c r="CM33" s="681"/>
      <c r="CN33" s="681"/>
      <c r="CO33" s="681"/>
      <c r="CP33" s="681"/>
      <c r="CQ33" s="682"/>
      <c r="CR33" s="665">
        <v>2838809</v>
      </c>
      <c r="CS33" s="690"/>
      <c r="CT33" s="690"/>
      <c r="CU33" s="690"/>
      <c r="CV33" s="690"/>
      <c r="CW33" s="690"/>
      <c r="CX33" s="690"/>
      <c r="CY33" s="691"/>
      <c r="CZ33" s="670">
        <v>54.1</v>
      </c>
      <c r="DA33" s="705"/>
      <c r="DB33" s="705"/>
      <c r="DC33" s="707"/>
      <c r="DD33" s="674">
        <v>2451348</v>
      </c>
      <c r="DE33" s="690"/>
      <c r="DF33" s="690"/>
      <c r="DG33" s="690"/>
      <c r="DH33" s="690"/>
      <c r="DI33" s="690"/>
      <c r="DJ33" s="690"/>
      <c r="DK33" s="691"/>
      <c r="DL33" s="674">
        <v>1338342</v>
      </c>
      <c r="DM33" s="690"/>
      <c r="DN33" s="690"/>
      <c r="DO33" s="690"/>
      <c r="DP33" s="690"/>
      <c r="DQ33" s="690"/>
      <c r="DR33" s="690"/>
      <c r="DS33" s="690"/>
      <c r="DT33" s="690"/>
      <c r="DU33" s="690"/>
      <c r="DV33" s="691"/>
      <c r="DW33" s="670">
        <v>43.5</v>
      </c>
      <c r="DX33" s="705"/>
      <c r="DY33" s="705"/>
      <c r="DZ33" s="705"/>
      <c r="EA33" s="705"/>
      <c r="EB33" s="705"/>
      <c r="EC33" s="706"/>
    </row>
    <row r="34" spans="2:133" ht="11.25" customHeight="1" x14ac:dyDescent="0.15">
      <c r="B34" s="662" t="s">
        <v>321</v>
      </c>
      <c r="C34" s="663"/>
      <c r="D34" s="663"/>
      <c r="E34" s="663"/>
      <c r="F34" s="663"/>
      <c r="G34" s="663"/>
      <c r="H34" s="663"/>
      <c r="I34" s="663"/>
      <c r="J34" s="663"/>
      <c r="K34" s="663"/>
      <c r="L34" s="663"/>
      <c r="M34" s="663"/>
      <c r="N34" s="663"/>
      <c r="O34" s="663"/>
      <c r="P34" s="663"/>
      <c r="Q34" s="664"/>
      <c r="R34" s="665">
        <v>252751</v>
      </c>
      <c r="S34" s="666"/>
      <c r="T34" s="666"/>
      <c r="U34" s="666"/>
      <c r="V34" s="666"/>
      <c r="W34" s="666"/>
      <c r="X34" s="666"/>
      <c r="Y34" s="667"/>
      <c r="Z34" s="668">
        <v>4.7</v>
      </c>
      <c r="AA34" s="668"/>
      <c r="AB34" s="668"/>
      <c r="AC34" s="668"/>
      <c r="AD34" s="669" t="s">
        <v>228</v>
      </c>
      <c r="AE34" s="669"/>
      <c r="AF34" s="669"/>
      <c r="AG34" s="669"/>
      <c r="AH34" s="669"/>
      <c r="AI34" s="669"/>
      <c r="AJ34" s="669"/>
      <c r="AK34" s="669"/>
      <c r="AL34" s="670" t="s">
        <v>228</v>
      </c>
      <c r="AM34" s="671"/>
      <c r="AN34" s="671"/>
      <c r="AO34" s="672"/>
      <c r="AP34" s="215"/>
      <c r="AQ34" s="216"/>
      <c r="AR34" s="212"/>
      <c r="AS34" s="213"/>
      <c r="AT34" s="213"/>
      <c r="AU34" s="213"/>
      <c r="AV34" s="213"/>
      <c r="AW34" s="213"/>
      <c r="AX34" s="213"/>
      <c r="AY34" s="213"/>
      <c r="AZ34" s="213"/>
      <c r="BA34" s="213"/>
      <c r="BB34" s="213"/>
      <c r="BC34" s="213"/>
      <c r="BD34" s="213"/>
      <c r="BE34" s="213"/>
      <c r="BF34" s="213"/>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680" t="s">
        <v>322</v>
      </c>
      <c r="CE34" s="681"/>
      <c r="CF34" s="681"/>
      <c r="CG34" s="681"/>
      <c r="CH34" s="681"/>
      <c r="CI34" s="681"/>
      <c r="CJ34" s="681"/>
      <c r="CK34" s="681"/>
      <c r="CL34" s="681"/>
      <c r="CM34" s="681"/>
      <c r="CN34" s="681"/>
      <c r="CO34" s="681"/>
      <c r="CP34" s="681"/>
      <c r="CQ34" s="682"/>
      <c r="CR34" s="665">
        <v>643722</v>
      </c>
      <c r="CS34" s="666"/>
      <c r="CT34" s="666"/>
      <c r="CU34" s="666"/>
      <c r="CV34" s="666"/>
      <c r="CW34" s="666"/>
      <c r="CX34" s="666"/>
      <c r="CY34" s="667"/>
      <c r="CZ34" s="670">
        <v>12.3</v>
      </c>
      <c r="DA34" s="705"/>
      <c r="DB34" s="705"/>
      <c r="DC34" s="707"/>
      <c r="DD34" s="674">
        <v>503042</v>
      </c>
      <c r="DE34" s="666"/>
      <c r="DF34" s="666"/>
      <c r="DG34" s="666"/>
      <c r="DH34" s="666"/>
      <c r="DI34" s="666"/>
      <c r="DJ34" s="666"/>
      <c r="DK34" s="667"/>
      <c r="DL34" s="674">
        <v>471923</v>
      </c>
      <c r="DM34" s="666"/>
      <c r="DN34" s="666"/>
      <c r="DO34" s="666"/>
      <c r="DP34" s="666"/>
      <c r="DQ34" s="666"/>
      <c r="DR34" s="666"/>
      <c r="DS34" s="666"/>
      <c r="DT34" s="666"/>
      <c r="DU34" s="666"/>
      <c r="DV34" s="667"/>
      <c r="DW34" s="670">
        <v>15.3</v>
      </c>
      <c r="DX34" s="705"/>
      <c r="DY34" s="705"/>
      <c r="DZ34" s="705"/>
      <c r="EA34" s="705"/>
      <c r="EB34" s="705"/>
      <c r="EC34" s="706"/>
    </row>
    <row r="35" spans="2:133" ht="11.25" customHeight="1" x14ac:dyDescent="0.15">
      <c r="B35" s="662" t="s">
        <v>323</v>
      </c>
      <c r="C35" s="663"/>
      <c r="D35" s="663"/>
      <c r="E35" s="663"/>
      <c r="F35" s="663"/>
      <c r="G35" s="663"/>
      <c r="H35" s="663"/>
      <c r="I35" s="663"/>
      <c r="J35" s="663"/>
      <c r="K35" s="663"/>
      <c r="L35" s="663"/>
      <c r="M35" s="663"/>
      <c r="N35" s="663"/>
      <c r="O35" s="663"/>
      <c r="P35" s="663"/>
      <c r="Q35" s="664"/>
      <c r="R35" s="665">
        <v>7817</v>
      </c>
      <c r="S35" s="666"/>
      <c r="T35" s="666"/>
      <c r="U35" s="666"/>
      <c r="V35" s="666"/>
      <c r="W35" s="666"/>
      <c r="X35" s="666"/>
      <c r="Y35" s="667"/>
      <c r="Z35" s="668">
        <v>0.1</v>
      </c>
      <c r="AA35" s="668"/>
      <c r="AB35" s="668"/>
      <c r="AC35" s="668"/>
      <c r="AD35" s="669" t="s">
        <v>137</v>
      </c>
      <c r="AE35" s="669"/>
      <c r="AF35" s="669"/>
      <c r="AG35" s="669"/>
      <c r="AH35" s="669"/>
      <c r="AI35" s="669"/>
      <c r="AJ35" s="669"/>
      <c r="AK35" s="669"/>
      <c r="AL35" s="670" t="s">
        <v>137</v>
      </c>
      <c r="AM35" s="671"/>
      <c r="AN35" s="671"/>
      <c r="AO35" s="672"/>
      <c r="AP35" s="217"/>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142477</v>
      </c>
      <c r="CS35" s="690"/>
      <c r="CT35" s="690"/>
      <c r="CU35" s="690"/>
      <c r="CV35" s="690"/>
      <c r="CW35" s="690"/>
      <c r="CX35" s="690"/>
      <c r="CY35" s="691"/>
      <c r="CZ35" s="670">
        <v>2.7</v>
      </c>
      <c r="DA35" s="705"/>
      <c r="DB35" s="705"/>
      <c r="DC35" s="707"/>
      <c r="DD35" s="674">
        <v>123594</v>
      </c>
      <c r="DE35" s="690"/>
      <c r="DF35" s="690"/>
      <c r="DG35" s="690"/>
      <c r="DH35" s="690"/>
      <c r="DI35" s="690"/>
      <c r="DJ35" s="690"/>
      <c r="DK35" s="691"/>
      <c r="DL35" s="674">
        <v>77645</v>
      </c>
      <c r="DM35" s="690"/>
      <c r="DN35" s="690"/>
      <c r="DO35" s="690"/>
      <c r="DP35" s="690"/>
      <c r="DQ35" s="690"/>
      <c r="DR35" s="690"/>
      <c r="DS35" s="690"/>
      <c r="DT35" s="690"/>
      <c r="DU35" s="690"/>
      <c r="DV35" s="691"/>
      <c r="DW35" s="670">
        <v>2.5</v>
      </c>
      <c r="DX35" s="705"/>
      <c r="DY35" s="705"/>
      <c r="DZ35" s="705"/>
      <c r="EA35" s="705"/>
      <c r="EB35" s="705"/>
      <c r="EC35" s="706"/>
    </row>
    <row r="36" spans="2:133" ht="11.25" customHeight="1" x14ac:dyDescent="0.15">
      <c r="B36" s="662" t="s">
        <v>327</v>
      </c>
      <c r="C36" s="663"/>
      <c r="D36" s="663"/>
      <c r="E36" s="663"/>
      <c r="F36" s="663"/>
      <c r="G36" s="663"/>
      <c r="H36" s="663"/>
      <c r="I36" s="663"/>
      <c r="J36" s="663"/>
      <c r="K36" s="663"/>
      <c r="L36" s="663"/>
      <c r="M36" s="663"/>
      <c r="N36" s="663"/>
      <c r="O36" s="663"/>
      <c r="P36" s="663"/>
      <c r="Q36" s="664"/>
      <c r="R36" s="665">
        <v>47620</v>
      </c>
      <c r="S36" s="666"/>
      <c r="T36" s="666"/>
      <c r="U36" s="666"/>
      <c r="V36" s="666"/>
      <c r="W36" s="666"/>
      <c r="X36" s="666"/>
      <c r="Y36" s="667"/>
      <c r="Z36" s="668">
        <v>0.9</v>
      </c>
      <c r="AA36" s="668"/>
      <c r="AB36" s="668"/>
      <c r="AC36" s="668"/>
      <c r="AD36" s="669" t="s">
        <v>228</v>
      </c>
      <c r="AE36" s="669"/>
      <c r="AF36" s="669"/>
      <c r="AG36" s="669"/>
      <c r="AH36" s="669"/>
      <c r="AI36" s="669"/>
      <c r="AJ36" s="669"/>
      <c r="AK36" s="669"/>
      <c r="AL36" s="670" t="s">
        <v>137</v>
      </c>
      <c r="AM36" s="671"/>
      <c r="AN36" s="671"/>
      <c r="AO36" s="672"/>
      <c r="AP36" s="217"/>
      <c r="AQ36" s="739" t="s">
        <v>328</v>
      </c>
      <c r="AR36" s="740"/>
      <c r="AS36" s="740"/>
      <c r="AT36" s="740"/>
      <c r="AU36" s="740"/>
      <c r="AV36" s="740"/>
      <c r="AW36" s="740"/>
      <c r="AX36" s="740"/>
      <c r="AY36" s="741"/>
      <c r="AZ36" s="654">
        <v>496476</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26438</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858419</v>
      </c>
      <c r="CS36" s="666"/>
      <c r="CT36" s="666"/>
      <c r="CU36" s="666"/>
      <c r="CV36" s="666"/>
      <c r="CW36" s="666"/>
      <c r="CX36" s="666"/>
      <c r="CY36" s="667"/>
      <c r="CZ36" s="670">
        <v>16.399999999999999</v>
      </c>
      <c r="DA36" s="705"/>
      <c r="DB36" s="705"/>
      <c r="DC36" s="707"/>
      <c r="DD36" s="674">
        <v>778076</v>
      </c>
      <c r="DE36" s="666"/>
      <c r="DF36" s="666"/>
      <c r="DG36" s="666"/>
      <c r="DH36" s="666"/>
      <c r="DI36" s="666"/>
      <c r="DJ36" s="666"/>
      <c r="DK36" s="667"/>
      <c r="DL36" s="674">
        <v>488374</v>
      </c>
      <c r="DM36" s="666"/>
      <c r="DN36" s="666"/>
      <c r="DO36" s="666"/>
      <c r="DP36" s="666"/>
      <c r="DQ36" s="666"/>
      <c r="DR36" s="666"/>
      <c r="DS36" s="666"/>
      <c r="DT36" s="666"/>
      <c r="DU36" s="666"/>
      <c r="DV36" s="667"/>
      <c r="DW36" s="670">
        <v>15.9</v>
      </c>
      <c r="DX36" s="705"/>
      <c r="DY36" s="705"/>
      <c r="DZ36" s="705"/>
      <c r="EA36" s="705"/>
      <c r="EB36" s="705"/>
      <c r="EC36" s="706"/>
    </row>
    <row r="37" spans="2:133" ht="11.25" customHeight="1" x14ac:dyDescent="0.15">
      <c r="B37" s="662" t="s">
        <v>331</v>
      </c>
      <c r="C37" s="663"/>
      <c r="D37" s="663"/>
      <c r="E37" s="663"/>
      <c r="F37" s="663"/>
      <c r="G37" s="663"/>
      <c r="H37" s="663"/>
      <c r="I37" s="663"/>
      <c r="J37" s="663"/>
      <c r="K37" s="663"/>
      <c r="L37" s="663"/>
      <c r="M37" s="663"/>
      <c r="N37" s="663"/>
      <c r="O37" s="663"/>
      <c r="P37" s="663"/>
      <c r="Q37" s="664"/>
      <c r="R37" s="665">
        <v>443335</v>
      </c>
      <c r="S37" s="666"/>
      <c r="T37" s="666"/>
      <c r="U37" s="666"/>
      <c r="V37" s="666"/>
      <c r="W37" s="666"/>
      <c r="X37" s="666"/>
      <c r="Y37" s="667"/>
      <c r="Z37" s="668">
        <v>8.1999999999999993</v>
      </c>
      <c r="AA37" s="668"/>
      <c r="AB37" s="668"/>
      <c r="AC37" s="668"/>
      <c r="AD37" s="669" t="s">
        <v>137</v>
      </c>
      <c r="AE37" s="669"/>
      <c r="AF37" s="669"/>
      <c r="AG37" s="669"/>
      <c r="AH37" s="669"/>
      <c r="AI37" s="669"/>
      <c r="AJ37" s="669"/>
      <c r="AK37" s="669"/>
      <c r="AL37" s="670" t="s">
        <v>137</v>
      </c>
      <c r="AM37" s="671"/>
      <c r="AN37" s="671"/>
      <c r="AO37" s="672"/>
      <c r="AQ37" s="743" t="s">
        <v>332</v>
      </c>
      <c r="AR37" s="744"/>
      <c r="AS37" s="744"/>
      <c r="AT37" s="744"/>
      <c r="AU37" s="744"/>
      <c r="AV37" s="744"/>
      <c r="AW37" s="744"/>
      <c r="AX37" s="744"/>
      <c r="AY37" s="745"/>
      <c r="AZ37" s="665">
        <v>121984</v>
      </c>
      <c r="BA37" s="666"/>
      <c r="BB37" s="666"/>
      <c r="BC37" s="666"/>
      <c r="BD37" s="690"/>
      <c r="BE37" s="690"/>
      <c r="BF37" s="723"/>
      <c r="BG37" s="680" t="s">
        <v>333</v>
      </c>
      <c r="BH37" s="681"/>
      <c r="BI37" s="681"/>
      <c r="BJ37" s="681"/>
      <c r="BK37" s="681"/>
      <c r="BL37" s="681"/>
      <c r="BM37" s="681"/>
      <c r="BN37" s="681"/>
      <c r="BO37" s="681"/>
      <c r="BP37" s="681"/>
      <c r="BQ37" s="681"/>
      <c r="BR37" s="681"/>
      <c r="BS37" s="681"/>
      <c r="BT37" s="681"/>
      <c r="BU37" s="682"/>
      <c r="BV37" s="665">
        <v>20249</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347659</v>
      </c>
      <c r="CS37" s="690"/>
      <c r="CT37" s="690"/>
      <c r="CU37" s="690"/>
      <c r="CV37" s="690"/>
      <c r="CW37" s="690"/>
      <c r="CX37" s="690"/>
      <c r="CY37" s="691"/>
      <c r="CZ37" s="670">
        <v>6.6</v>
      </c>
      <c r="DA37" s="705"/>
      <c r="DB37" s="705"/>
      <c r="DC37" s="707"/>
      <c r="DD37" s="674">
        <v>339572</v>
      </c>
      <c r="DE37" s="690"/>
      <c r="DF37" s="690"/>
      <c r="DG37" s="690"/>
      <c r="DH37" s="690"/>
      <c r="DI37" s="690"/>
      <c r="DJ37" s="690"/>
      <c r="DK37" s="691"/>
      <c r="DL37" s="674">
        <v>296607</v>
      </c>
      <c r="DM37" s="690"/>
      <c r="DN37" s="690"/>
      <c r="DO37" s="690"/>
      <c r="DP37" s="690"/>
      <c r="DQ37" s="690"/>
      <c r="DR37" s="690"/>
      <c r="DS37" s="690"/>
      <c r="DT37" s="690"/>
      <c r="DU37" s="690"/>
      <c r="DV37" s="691"/>
      <c r="DW37" s="670">
        <v>9.6</v>
      </c>
      <c r="DX37" s="705"/>
      <c r="DY37" s="705"/>
      <c r="DZ37" s="705"/>
      <c r="EA37" s="705"/>
      <c r="EB37" s="705"/>
      <c r="EC37" s="706"/>
    </row>
    <row r="38" spans="2:133" ht="11.25" customHeight="1" x14ac:dyDescent="0.15">
      <c r="B38" s="662" t="s">
        <v>335</v>
      </c>
      <c r="C38" s="663"/>
      <c r="D38" s="663"/>
      <c r="E38" s="663"/>
      <c r="F38" s="663"/>
      <c r="G38" s="663"/>
      <c r="H38" s="663"/>
      <c r="I38" s="663"/>
      <c r="J38" s="663"/>
      <c r="K38" s="663"/>
      <c r="L38" s="663"/>
      <c r="M38" s="663"/>
      <c r="N38" s="663"/>
      <c r="O38" s="663"/>
      <c r="P38" s="663"/>
      <c r="Q38" s="664"/>
      <c r="R38" s="665">
        <v>146991</v>
      </c>
      <c r="S38" s="666"/>
      <c r="T38" s="666"/>
      <c r="U38" s="666"/>
      <c r="V38" s="666"/>
      <c r="W38" s="666"/>
      <c r="X38" s="666"/>
      <c r="Y38" s="667"/>
      <c r="Z38" s="668">
        <v>2.7</v>
      </c>
      <c r="AA38" s="668"/>
      <c r="AB38" s="668"/>
      <c r="AC38" s="668"/>
      <c r="AD38" s="669" t="s">
        <v>137</v>
      </c>
      <c r="AE38" s="669"/>
      <c r="AF38" s="669"/>
      <c r="AG38" s="669"/>
      <c r="AH38" s="669"/>
      <c r="AI38" s="669"/>
      <c r="AJ38" s="669"/>
      <c r="AK38" s="669"/>
      <c r="AL38" s="670" t="s">
        <v>137</v>
      </c>
      <c r="AM38" s="671"/>
      <c r="AN38" s="671"/>
      <c r="AO38" s="672"/>
      <c r="AQ38" s="743" t="s">
        <v>336</v>
      </c>
      <c r="AR38" s="744"/>
      <c r="AS38" s="744"/>
      <c r="AT38" s="744"/>
      <c r="AU38" s="744"/>
      <c r="AV38" s="744"/>
      <c r="AW38" s="744"/>
      <c r="AX38" s="744"/>
      <c r="AY38" s="745"/>
      <c r="AZ38" s="665">
        <v>104060</v>
      </c>
      <c r="BA38" s="666"/>
      <c r="BB38" s="666"/>
      <c r="BC38" s="666"/>
      <c r="BD38" s="690"/>
      <c r="BE38" s="690"/>
      <c r="BF38" s="723"/>
      <c r="BG38" s="680" t="s">
        <v>337</v>
      </c>
      <c r="BH38" s="681"/>
      <c r="BI38" s="681"/>
      <c r="BJ38" s="681"/>
      <c r="BK38" s="681"/>
      <c r="BL38" s="681"/>
      <c r="BM38" s="681"/>
      <c r="BN38" s="681"/>
      <c r="BO38" s="681"/>
      <c r="BP38" s="681"/>
      <c r="BQ38" s="681"/>
      <c r="BR38" s="681"/>
      <c r="BS38" s="681"/>
      <c r="BT38" s="681"/>
      <c r="BU38" s="682"/>
      <c r="BV38" s="665">
        <v>695</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374492</v>
      </c>
      <c r="CS38" s="666"/>
      <c r="CT38" s="666"/>
      <c r="CU38" s="666"/>
      <c r="CV38" s="666"/>
      <c r="CW38" s="666"/>
      <c r="CX38" s="666"/>
      <c r="CY38" s="667"/>
      <c r="CZ38" s="670">
        <v>7.1</v>
      </c>
      <c r="DA38" s="705"/>
      <c r="DB38" s="705"/>
      <c r="DC38" s="707"/>
      <c r="DD38" s="674">
        <v>312995</v>
      </c>
      <c r="DE38" s="666"/>
      <c r="DF38" s="666"/>
      <c r="DG38" s="666"/>
      <c r="DH38" s="666"/>
      <c r="DI38" s="666"/>
      <c r="DJ38" s="666"/>
      <c r="DK38" s="667"/>
      <c r="DL38" s="674">
        <v>281796</v>
      </c>
      <c r="DM38" s="666"/>
      <c r="DN38" s="666"/>
      <c r="DO38" s="666"/>
      <c r="DP38" s="666"/>
      <c r="DQ38" s="666"/>
      <c r="DR38" s="666"/>
      <c r="DS38" s="666"/>
      <c r="DT38" s="666"/>
      <c r="DU38" s="666"/>
      <c r="DV38" s="667"/>
      <c r="DW38" s="670">
        <v>9.1999999999999993</v>
      </c>
      <c r="DX38" s="705"/>
      <c r="DY38" s="705"/>
      <c r="DZ38" s="705"/>
      <c r="EA38" s="705"/>
      <c r="EB38" s="705"/>
      <c r="EC38" s="706"/>
    </row>
    <row r="39" spans="2:133" ht="11.25" customHeight="1" x14ac:dyDescent="0.15">
      <c r="B39" s="662" t="s">
        <v>339</v>
      </c>
      <c r="C39" s="663"/>
      <c r="D39" s="663"/>
      <c r="E39" s="663"/>
      <c r="F39" s="663"/>
      <c r="G39" s="663"/>
      <c r="H39" s="663"/>
      <c r="I39" s="663"/>
      <c r="J39" s="663"/>
      <c r="K39" s="663"/>
      <c r="L39" s="663"/>
      <c r="M39" s="663"/>
      <c r="N39" s="663"/>
      <c r="O39" s="663"/>
      <c r="P39" s="663"/>
      <c r="Q39" s="664"/>
      <c r="R39" s="665">
        <v>91957</v>
      </c>
      <c r="S39" s="666"/>
      <c r="T39" s="666"/>
      <c r="U39" s="666"/>
      <c r="V39" s="666"/>
      <c r="W39" s="666"/>
      <c r="X39" s="666"/>
      <c r="Y39" s="667"/>
      <c r="Z39" s="668">
        <v>1.7</v>
      </c>
      <c r="AA39" s="668"/>
      <c r="AB39" s="668"/>
      <c r="AC39" s="668"/>
      <c r="AD39" s="669">
        <v>9</v>
      </c>
      <c r="AE39" s="669"/>
      <c r="AF39" s="669"/>
      <c r="AG39" s="669"/>
      <c r="AH39" s="669"/>
      <c r="AI39" s="669"/>
      <c r="AJ39" s="669"/>
      <c r="AK39" s="669"/>
      <c r="AL39" s="670">
        <v>0</v>
      </c>
      <c r="AM39" s="671"/>
      <c r="AN39" s="671"/>
      <c r="AO39" s="672"/>
      <c r="AQ39" s="743" t="s">
        <v>340</v>
      </c>
      <c r="AR39" s="744"/>
      <c r="AS39" s="744"/>
      <c r="AT39" s="744"/>
      <c r="AU39" s="744"/>
      <c r="AV39" s="744"/>
      <c r="AW39" s="744"/>
      <c r="AX39" s="744"/>
      <c r="AY39" s="745"/>
      <c r="AZ39" s="665" t="s">
        <v>174</v>
      </c>
      <c r="BA39" s="666"/>
      <c r="BB39" s="666"/>
      <c r="BC39" s="666"/>
      <c r="BD39" s="690"/>
      <c r="BE39" s="690"/>
      <c r="BF39" s="723"/>
      <c r="BG39" s="680" t="s">
        <v>341</v>
      </c>
      <c r="BH39" s="681"/>
      <c r="BI39" s="681"/>
      <c r="BJ39" s="681"/>
      <c r="BK39" s="681"/>
      <c r="BL39" s="681"/>
      <c r="BM39" s="681"/>
      <c r="BN39" s="681"/>
      <c r="BO39" s="681"/>
      <c r="BP39" s="681"/>
      <c r="BQ39" s="681"/>
      <c r="BR39" s="681"/>
      <c r="BS39" s="681"/>
      <c r="BT39" s="681"/>
      <c r="BU39" s="682"/>
      <c r="BV39" s="665">
        <v>986</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743775</v>
      </c>
      <c r="CS39" s="690"/>
      <c r="CT39" s="690"/>
      <c r="CU39" s="690"/>
      <c r="CV39" s="690"/>
      <c r="CW39" s="690"/>
      <c r="CX39" s="690"/>
      <c r="CY39" s="691"/>
      <c r="CZ39" s="670">
        <v>14.2</v>
      </c>
      <c r="DA39" s="705"/>
      <c r="DB39" s="705"/>
      <c r="DC39" s="707"/>
      <c r="DD39" s="674">
        <v>715037</v>
      </c>
      <c r="DE39" s="690"/>
      <c r="DF39" s="690"/>
      <c r="DG39" s="690"/>
      <c r="DH39" s="690"/>
      <c r="DI39" s="690"/>
      <c r="DJ39" s="690"/>
      <c r="DK39" s="691"/>
      <c r="DL39" s="674" t="s">
        <v>137</v>
      </c>
      <c r="DM39" s="690"/>
      <c r="DN39" s="690"/>
      <c r="DO39" s="690"/>
      <c r="DP39" s="690"/>
      <c r="DQ39" s="690"/>
      <c r="DR39" s="690"/>
      <c r="DS39" s="690"/>
      <c r="DT39" s="690"/>
      <c r="DU39" s="690"/>
      <c r="DV39" s="691"/>
      <c r="DW39" s="670" t="s">
        <v>228</v>
      </c>
      <c r="DX39" s="705"/>
      <c r="DY39" s="705"/>
      <c r="DZ39" s="705"/>
      <c r="EA39" s="705"/>
      <c r="EB39" s="705"/>
      <c r="EC39" s="706"/>
    </row>
    <row r="40" spans="2:133" ht="11.25" customHeight="1" x14ac:dyDescent="0.15">
      <c r="B40" s="662" t="s">
        <v>343</v>
      </c>
      <c r="C40" s="663"/>
      <c r="D40" s="663"/>
      <c r="E40" s="663"/>
      <c r="F40" s="663"/>
      <c r="G40" s="663"/>
      <c r="H40" s="663"/>
      <c r="I40" s="663"/>
      <c r="J40" s="663"/>
      <c r="K40" s="663"/>
      <c r="L40" s="663"/>
      <c r="M40" s="663"/>
      <c r="N40" s="663"/>
      <c r="O40" s="663"/>
      <c r="P40" s="663"/>
      <c r="Q40" s="664"/>
      <c r="R40" s="665">
        <v>309101</v>
      </c>
      <c r="S40" s="666"/>
      <c r="T40" s="666"/>
      <c r="U40" s="666"/>
      <c r="V40" s="666"/>
      <c r="W40" s="666"/>
      <c r="X40" s="666"/>
      <c r="Y40" s="667"/>
      <c r="Z40" s="668">
        <v>5.7</v>
      </c>
      <c r="AA40" s="668"/>
      <c r="AB40" s="668"/>
      <c r="AC40" s="668"/>
      <c r="AD40" s="669" t="s">
        <v>228</v>
      </c>
      <c r="AE40" s="669"/>
      <c r="AF40" s="669"/>
      <c r="AG40" s="669"/>
      <c r="AH40" s="669"/>
      <c r="AI40" s="669"/>
      <c r="AJ40" s="669"/>
      <c r="AK40" s="669"/>
      <c r="AL40" s="670" t="s">
        <v>174</v>
      </c>
      <c r="AM40" s="671"/>
      <c r="AN40" s="671"/>
      <c r="AO40" s="672"/>
      <c r="AQ40" s="743" t="s">
        <v>344</v>
      </c>
      <c r="AR40" s="744"/>
      <c r="AS40" s="744"/>
      <c r="AT40" s="744"/>
      <c r="AU40" s="744"/>
      <c r="AV40" s="744"/>
      <c r="AW40" s="744"/>
      <c r="AX40" s="744"/>
      <c r="AY40" s="745"/>
      <c r="AZ40" s="665" t="s">
        <v>228</v>
      </c>
      <c r="BA40" s="666"/>
      <c r="BB40" s="666"/>
      <c r="BC40" s="666"/>
      <c r="BD40" s="690"/>
      <c r="BE40" s="690"/>
      <c r="BF40" s="723"/>
      <c r="BG40" s="746" t="s">
        <v>345</v>
      </c>
      <c r="BH40" s="747"/>
      <c r="BI40" s="747"/>
      <c r="BJ40" s="747"/>
      <c r="BK40" s="747"/>
      <c r="BL40" s="218"/>
      <c r="BM40" s="681" t="s">
        <v>346</v>
      </c>
      <c r="BN40" s="681"/>
      <c r="BO40" s="681"/>
      <c r="BP40" s="681"/>
      <c r="BQ40" s="681"/>
      <c r="BR40" s="681"/>
      <c r="BS40" s="681"/>
      <c r="BT40" s="681"/>
      <c r="BU40" s="682"/>
      <c r="BV40" s="665">
        <v>81</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v>75924</v>
      </c>
      <c r="CS40" s="666"/>
      <c r="CT40" s="666"/>
      <c r="CU40" s="666"/>
      <c r="CV40" s="666"/>
      <c r="CW40" s="666"/>
      <c r="CX40" s="666"/>
      <c r="CY40" s="667"/>
      <c r="CZ40" s="670">
        <v>1.4</v>
      </c>
      <c r="DA40" s="705"/>
      <c r="DB40" s="705"/>
      <c r="DC40" s="707"/>
      <c r="DD40" s="674">
        <v>18604</v>
      </c>
      <c r="DE40" s="666"/>
      <c r="DF40" s="666"/>
      <c r="DG40" s="666"/>
      <c r="DH40" s="666"/>
      <c r="DI40" s="666"/>
      <c r="DJ40" s="666"/>
      <c r="DK40" s="667"/>
      <c r="DL40" s="674">
        <v>18604</v>
      </c>
      <c r="DM40" s="666"/>
      <c r="DN40" s="666"/>
      <c r="DO40" s="666"/>
      <c r="DP40" s="666"/>
      <c r="DQ40" s="666"/>
      <c r="DR40" s="666"/>
      <c r="DS40" s="666"/>
      <c r="DT40" s="666"/>
      <c r="DU40" s="666"/>
      <c r="DV40" s="667"/>
      <c r="DW40" s="670">
        <v>0.6</v>
      </c>
      <c r="DX40" s="705"/>
      <c r="DY40" s="705"/>
      <c r="DZ40" s="705"/>
      <c r="EA40" s="705"/>
      <c r="EB40" s="705"/>
      <c r="EC40" s="706"/>
    </row>
    <row r="41" spans="2:133" ht="11.25" customHeight="1" x14ac:dyDescent="0.15">
      <c r="B41" s="662" t="s">
        <v>348</v>
      </c>
      <c r="C41" s="663"/>
      <c r="D41" s="663"/>
      <c r="E41" s="663"/>
      <c r="F41" s="663"/>
      <c r="G41" s="663"/>
      <c r="H41" s="663"/>
      <c r="I41" s="663"/>
      <c r="J41" s="663"/>
      <c r="K41" s="663"/>
      <c r="L41" s="663"/>
      <c r="M41" s="663"/>
      <c r="N41" s="663"/>
      <c r="O41" s="663"/>
      <c r="P41" s="663"/>
      <c r="Q41" s="664"/>
      <c r="R41" s="665" t="s">
        <v>137</v>
      </c>
      <c r="S41" s="666"/>
      <c r="T41" s="666"/>
      <c r="U41" s="666"/>
      <c r="V41" s="666"/>
      <c r="W41" s="666"/>
      <c r="X41" s="666"/>
      <c r="Y41" s="667"/>
      <c r="Z41" s="668" t="s">
        <v>137</v>
      </c>
      <c r="AA41" s="668"/>
      <c r="AB41" s="668"/>
      <c r="AC41" s="668"/>
      <c r="AD41" s="669" t="s">
        <v>228</v>
      </c>
      <c r="AE41" s="669"/>
      <c r="AF41" s="669"/>
      <c r="AG41" s="669"/>
      <c r="AH41" s="669"/>
      <c r="AI41" s="669"/>
      <c r="AJ41" s="669"/>
      <c r="AK41" s="669"/>
      <c r="AL41" s="670" t="s">
        <v>228</v>
      </c>
      <c r="AM41" s="671"/>
      <c r="AN41" s="671"/>
      <c r="AO41" s="672"/>
      <c r="AQ41" s="743" t="s">
        <v>349</v>
      </c>
      <c r="AR41" s="744"/>
      <c r="AS41" s="744"/>
      <c r="AT41" s="744"/>
      <c r="AU41" s="744"/>
      <c r="AV41" s="744"/>
      <c r="AW41" s="744"/>
      <c r="AX41" s="744"/>
      <c r="AY41" s="745"/>
      <c r="AZ41" s="665">
        <v>48689</v>
      </c>
      <c r="BA41" s="666"/>
      <c r="BB41" s="666"/>
      <c r="BC41" s="666"/>
      <c r="BD41" s="690"/>
      <c r="BE41" s="690"/>
      <c r="BF41" s="723"/>
      <c r="BG41" s="746"/>
      <c r="BH41" s="747"/>
      <c r="BI41" s="747"/>
      <c r="BJ41" s="747"/>
      <c r="BK41" s="747"/>
      <c r="BL41" s="218"/>
      <c r="BM41" s="681" t="s">
        <v>350</v>
      </c>
      <c r="BN41" s="681"/>
      <c r="BO41" s="681"/>
      <c r="BP41" s="681"/>
      <c r="BQ41" s="681"/>
      <c r="BR41" s="681"/>
      <c r="BS41" s="681"/>
      <c r="BT41" s="681"/>
      <c r="BU41" s="682"/>
      <c r="BV41" s="665" t="s">
        <v>228</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137</v>
      </c>
      <c r="CS41" s="690"/>
      <c r="CT41" s="690"/>
      <c r="CU41" s="690"/>
      <c r="CV41" s="690"/>
      <c r="CW41" s="690"/>
      <c r="CX41" s="690"/>
      <c r="CY41" s="691"/>
      <c r="CZ41" s="670" t="s">
        <v>137</v>
      </c>
      <c r="DA41" s="705"/>
      <c r="DB41" s="705"/>
      <c r="DC41" s="707"/>
      <c r="DD41" s="674" t="s">
        <v>137</v>
      </c>
      <c r="DE41" s="690"/>
      <c r="DF41" s="690"/>
      <c r="DG41" s="690"/>
      <c r="DH41" s="690"/>
      <c r="DI41" s="690"/>
      <c r="DJ41" s="690"/>
      <c r="DK41" s="691"/>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352</v>
      </c>
      <c r="C42" s="663"/>
      <c r="D42" s="663"/>
      <c r="E42" s="663"/>
      <c r="F42" s="663"/>
      <c r="G42" s="663"/>
      <c r="H42" s="663"/>
      <c r="I42" s="663"/>
      <c r="J42" s="663"/>
      <c r="K42" s="663"/>
      <c r="L42" s="663"/>
      <c r="M42" s="663"/>
      <c r="N42" s="663"/>
      <c r="O42" s="663"/>
      <c r="P42" s="663"/>
      <c r="Q42" s="664"/>
      <c r="R42" s="665" t="s">
        <v>137</v>
      </c>
      <c r="S42" s="666"/>
      <c r="T42" s="666"/>
      <c r="U42" s="666"/>
      <c r="V42" s="666"/>
      <c r="W42" s="666"/>
      <c r="X42" s="666"/>
      <c r="Y42" s="667"/>
      <c r="Z42" s="668" t="s">
        <v>137</v>
      </c>
      <c r="AA42" s="668"/>
      <c r="AB42" s="668"/>
      <c r="AC42" s="668"/>
      <c r="AD42" s="669" t="s">
        <v>137</v>
      </c>
      <c r="AE42" s="669"/>
      <c r="AF42" s="669"/>
      <c r="AG42" s="669"/>
      <c r="AH42" s="669"/>
      <c r="AI42" s="669"/>
      <c r="AJ42" s="669"/>
      <c r="AK42" s="669"/>
      <c r="AL42" s="670" t="s">
        <v>174</v>
      </c>
      <c r="AM42" s="671"/>
      <c r="AN42" s="671"/>
      <c r="AO42" s="672"/>
      <c r="AQ42" s="750" t="s">
        <v>353</v>
      </c>
      <c r="AR42" s="751"/>
      <c r="AS42" s="751"/>
      <c r="AT42" s="751"/>
      <c r="AU42" s="751"/>
      <c r="AV42" s="751"/>
      <c r="AW42" s="751"/>
      <c r="AX42" s="751"/>
      <c r="AY42" s="752"/>
      <c r="AZ42" s="759">
        <v>221743</v>
      </c>
      <c r="BA42" s="760"/>
      <c r="BB42" s="760"/>
      <c r="BC42" s="760"/>
      <c r="BD42" s="736"/>
      <c r="BE42" s="736"/>
      <c r="BF42" s="738"/>
      <c r="BG42" s="748"/>
      <c r="BH42" s="749"/>
      <c r="BI42" s="749"/>
      <c r="BJ42" s="749"/>
      <c r="BK42" s="749"/>
      <c r="BL42" s="219"/>
      <c r="BM42" s="693" t="s">
        <v>354</v>
      </c>
      <c r="BN42" s="693"/>
      <c r="BO42" s="693"/>
      <c r="BP42" s="693"/>
      <c r="BQ42" s="693"/>
      <c r="BR42" s="693"/>
      <c r="BS42" s="693"/>
      <c r="BT42" s="693"/>
      <c r="BU42" s="694"/>
      <c r="BV42" s="759">
        <v>380</v>
      </c>
      <c r="BW42" s="760"/>
      <c r="BX42" s="760"/>
      <c r="BY42" s="760"/>
      <c r="BZ42" s="760"/>
      <c r="CA42" s="760"/>
      <c r="CB42" s="772"/>
      <c r="CD42" s="662" t="s">
        <v>355</v>
      </c>
      <c r="CE42" s="663"/>
      <c r="CF42" s="663"/>
      <c r="CG42" s="663"/>
      <c r="CH42" s="663"/>
      <c r="CI42" s="663"/>
      <c r="CJ42" s="663"/>
      <c r="CK42" s="663"/>
      <c r="CL42" s="663"/>
      <c r="CM42" s="663"/>
      <c r="CN42" s="663"/>
      <c r="CO42" s="663"/>
      <c r="CP42" s="663"/>
      <c r="CQ42" s="664"/>
      <c r="CR42" s="665">
        <v>551916</v>
      </c>
      <c r="CS42" s="690"/>
      <c r="CT42" s="690"/>
      <c r="CU42" s="690"/>
      <c r="CV42" s="690"/>
      <c r="CW42" s="690"/>
      <c r="CX42" s="690"/>
      <c r="CY42" s="691"/>
      <c r="CZ42" s="670">
        <v>10.5</v>
      </c>
      <c r="DA42" s="705"/>
      <c r="DB42" s="705"/>
      <c r="DC42" s="707"/>
      <c r="DD42" s="674">
        <v>145818</v>
      </c>
      <c r="DE42" s="690"/>
      <c r="DF42" s="690"/>
      <c r="DG42" s="690"/>
      <c r="DH42" s="690"/>
      <c r="DI42" s="690"/>
      <c r="DJ42" s="690"/>
      <c r="DK42" s="691"/>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356</v>
      </c>
      <c r="C43" s="663"/>
      <c r="D43" s="663"/>
      <c r="E43" s="663"/>
      <c r="F43" s="663"/>
      <c r="G43" s="663"/>
      <c r="H43" s="663"/>
      <c r="I43" s="663"/>
      <c r="J43" s="663"/>
      <c r="K43" s="663"/>
      <c r="L43" s="663"/>
      <c r="M43" s="663"/>
      <c r="N43" s="663"/>
      <c r="O43" s="663"/>
      <c r="P43" s="663"/>
      <c r="Q43" s="664"/>
      <c r="R43" s="665">
        <v>79901</v>
      </c>
      <c r="S43" s="666"/>
      <c r="T43" s="666"/>
      <c r="U43" s="666"/>
      <c r="V43" s="666"/>
      <c r="W43" s="666"/>
      <c r="X43" s="666"/>
      <c r="Y43" s="667"/>
      <c r="Z43" s="668">
        <v>1.5</v>
      </c>
      <c r="AA43" s="668"/>
      <c r="AB43" s="668"/>
      <c r="AC43" s="668"/>
      <c r="AD43" s="669" t="s">
        <v>228</v>
      </c>
      <c r="AE43" s="669"/>
      <c r="AF43" s="669"/>
      <c r="AG43" s="669"/>
      <c r="AH43" s="669"/>
      <c r="AI43" s="669"/>
      <c r="AJ43" s="669"/>
      <c r="AK43" s="669"/>
      <c r="AL43" s="670" t="s">
        <v>137</v>
      </c>
      <c r="AM43" s="671"/>
      <c r="AN43" s="671"/>
      <c r="AO43" s="672"/>
      <c r="BV43" s="220"/>
      <c r="BW43" s="220"/>
      <c r="BX43" s="220"/>
      <c r="BY43" s="220"/>
      <c r="BZ43" s="220"/>
      <c r="CA43" s="220"/>
      <c r="CB43" s="220"/>
      <c r="CD43" s="662" t="s">
        <v>357</v>
      </c>
      <c r="CE43" s="663"/>
      <c r="CF43" s="663"/>
      <c r="CG43" s="663"/>
      <c r="CH43" s="663"/>
      <c r="CI43" s="663"/>
      <c r="CJ43" s="663"/>
      <c r="CK43" s="663"/>
      <c r="CL43" s="663"/>
      <c r="CM43" s="663"/>
      <c r="CN43" s="663"/>
      <c r="CO43" s="663"/>
      <c r="CP43" s="663"/>
      <c r="CQ43" s="664"/>
      <c r="CR43" s="665">
        <v>18255</v>
      </c>
      <c r="CS43" s="690"/>
      <c r="CT43" s="690"/>
      <c r="CU43" s="690"/>
      <c r="CV43" s="690"/>
      <c r="CW43" s="690"/>
      <c r="CX43" s="690"/>
      <c r="CY43" s="691"/>
      <c r="CZ43" s="670">
        <v>0.3</v>
      </c>
      <c r="DA43" s="705"/>
      <c r="DB43" s="705"/>
      <c r="DC43" s="707"/>
      <c r="DD43" s="674">
        <v>18255</v>
      </c>
      <c r="DE43" s="690"/>
      <c r="DF43" s="690"/>
      <c r="DG43" s="690"/>
      <c r="DH43" s="690"/>
      <c r="DI43" s="690"/>
      <c r="DJ43" s="690"/>
      <c r="DK43" s="691"/>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358</v>
      </c>
      <c r="C44" s="710"/>
      <c r="D44" s="710"/>
      <c r="E44" s="710"/>
      <c r="F44" s="710"/>
      <c r="G44" s="710"/>
      <c r="H44" s="710"/>
      <c r="I44" s="710"/>
      <c r="J44" s="710"/>
      <c r="K44" s="710"/>
      <c r="L44" s="710"/>
      <c r="M44" s="710"/>
      <c r="N44" s="710"/>
      <c r="O44" s="710"/>
      <c r="P44" s="710"/>
      <c r="Q44" s="711"/>
      <c r="R44" s="759">
        <v>5377033</v>
      </c>
      <c r="S44" s="760"/>
      <c r="T44" s="760"/>
      <c r="U44" s="760"/>
      <c r="V44" s="760"/>
      <c r="W44" s="760"/>
      <c r="X44" s="760"/>
      <c r="Y44" s="761"/>
      <c r="Z44" s="762">
        <v>100</v>
      </c>
      <c r="AA44" s="762"/>
      <c r="AB44" s="762"/>
      <c r="AC44" s="762"/>
      <c r="AD44" s="763">
        <v>2995474</v>
      </c>
      <c r="AE44" s="763"/>
      <c r="AF44" s="763"/>
      <c r="AG44" s="763"/>
      <c r="AH44" s="763"/>
      <c r="AI44" s="763"/>
      <c r="AJ44" s="763"/>
      <c r="AK44" s="763"/>
      <c r="AL44" s="764">
        <v>100</v>
      </c>
      <c r="AM44" s="737"/>
      <c r="AN44" s="737"/>
      <c r="AO44" s="765"/>
      <c r="CD44" s="766" t="s">
        <v>304</v>
      </c>
      <c r="CE44" s="767"/>
      <c r="CF44" s="662" t="s">
        <v>359</v>
      </c>
      <c r="CG44" s="663"/>
      <c r="CH44" s="663"/>
      <c r="CI44" s="663"/>
      <c r="CJ44" s="663"/>
      <c r="CK44" s="663"/>
      <c r="CL44" s="663"/>
      <c r="CM44" s="663"/>
      <c r="CN44" s="663"/>
      <c r="CO44" s="663"/>
      <c r="CP44" s="663"/>
      <c r="CQ44" s="664"/>
      <c r="CR44" s="665">
        <v>551916</v>
      </c>
      <c r="CS44" s="666"/>
      <c r="CT44" s="666"/>
      <c r="CU44" s="666"/>
      <c r="CV44" s="666"/>
      <c r="CW44" s="666"/>
      <c r="CX44" s="666"/>
      <c r="CY44" s="667"/>
      <c r="CZ44" s="670">
        <v>10.5</v>
      </c>
      <c r="DA44" s="671"/>
      <c r="DB44" s="671"/>
      <c r="DC44" s="683"/>
      <c r="DD44" s="674">
        <v>145818</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768"/>
      <c r="CE45" s="769"/>
      <c r="CF45" s="662" t="s">
        <v>360</v>
      </c>
      <c r="CG45" s="663"/>
      <c r="CH45" s="663"/>
      <c r="CI45" s="663"/>
      <c r="CJ45" s="663"/>
      <c r="CK45" s="663"/>
      <c r="CL45" s="663"/>
      <c r="CM45" s="663"/>
      <c r="CN45" s="663"/>
      <c r="CO45" s="663"/>
      <c r="CP45" s="663"/>
      <c r="CQ45" s="664"/>
      <c r="CR45" s="665">
        <v>150213</v>
      </c>
      <c r="CS45" s="690"/>
      <c r="CT45" s="690"/>
      <c r="CU45" s="690"/>
      <c r="CV45" s="690"/>
      <c r="CW45" s="690"/>
      <c r="CX45" s="690"/>
      <c r="CY45" s="691"/>
      <c r="CZ45" s="670">
        <v>2.9</v>
      </c>
      <c r="DA45" s="705"/>
      <c r="DB45" s="705"/>
      <c r="DC45" s="707"/>
      <c r="DD45" s="674">
        <v>15169</v>
      </c>
      <c r="DE45" s="690"/>
      <c r="DF45" s="690"/>
      <c r="DG45" s="690"/>
      <c r="DH45" s="690"/>
      <c r="DI45" s="690"/>
      <c r="DJ45" s="690"/>
      <c r="DK45" s="691"/>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2" t="s">
        <v>361</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768"/>
      <c r="CE46" s="769"/>
      <c r="CF46" s="662" t="s">
        <v>362</v>
      </c>
      <c r="CG46" s="663"/>
      <c r="CH46" s="663"/>
      <c r="CI46" s="663"/>
      <c r="CJ46" s="663"/>
      <c r="CK46" s="663"/>
      <c r="CL46" s="663"/>
      <c r="CM46" s="663"/>
      <c r="CN46" s="663"/>
      <c r="CO46" s="663"/>
      <c r="CP46" s="663"/>
      <c r="CQ46" s="664"/>
      <c r="CR46" s="665">
        <v>400703</v>
      </c>
      <c r="CS46" s="666"/>
      <c r="CT46" s="666"/>
      <c r="CU46" s="666"/>
      <c r="CV46" s="666"/>
      <c r="CW46" s="666"/>
      <c r="CX46" s="666"/>
      <c r="CY46" s="667"/>
      <c r="CZ46" s="670">
        <v>7.6</v>
      </c>
      <c r="DA46" s="671"/>
      <c r="DB46" s="671"/>
      <c r="DC46" s="683"/>
      <c r="DD46" s="674">
        <v>130649</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364</v>
      </c>
      <c r="CG47" s="663"/>
      <c r="CH47" s="663"/>
      <c r="CI47" s="663"/>
      <c r="CJ47" s="663"/>
      <c r="CK47" s="663"/>
      <c r="CL47" s="663"/>
      <c r="CM47" s="663"/>
      <c r="CN47" s="663"/>
      <c r="CO47" s="663"/>
      <c r="CP47" s="663"/>
      <c r="CQ47" s="664"/>
      <c r="CR47" s="665" t="s">
        <v>228</v>
      </c>
      <c r="CS47" s="690"/>
      <c r="CT47" s="690"/>
      <c r="CU47" s="690"/>
      <c r="CV47" s="690"/>
      <c r="CW47" s="690"/>
      <c r="CX47" s="690"/>
      <c r="CY47" s="691"/>
      <c r="CZ47" s="670" t="s">
        <v>137</v>
      </c>
      <c r="DA47" s="705"/>
      <c r="DB47" s="705"/>
      <c r="DC47" s="707"/>
      <c r="DD47" s="674" t="s">
        <v>137</v>
      </c>
      <c r="DE47" s="690"/>
      <c r="DF47" s="690"/>
      <c r="DG47" s="690"/>
      <c r="DH47" s="690"/>
      <c r="DI47" s="690"/>
      <c r="DJ47" s="690"/>
      <c r="DK47" s="691"/>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366</v>
      </c>
      <c r="CG48" s="663"/>
      <c r="CH48" s="663"/>
      <c r="CI48" s="663"/>
      <c r="CJ48" s="663"/>
      <c r="CK48" s="663"/>
      <c r="CL48" s="663"/>
      <c r="CM48" s="663"/>
      <c r="CN48" s="663"/>
      <c r="CO48" s="663"/>
      <c r="CP48" s="663"/>
      <c r="CQ48" s="664"/>
      <c r="CR48" s="665" t="s">
        <v>228</v>
      </c>
      <c r="CS48" s="666"/>
      <c r="CT48" s="666"/>
      <c r="CU48" s="666"/>
      <c r="CV48" s="666"/>
      <c r="CW48" s="666"/>
      <c r="CX48" s="666"/>
      <c r="CY48" s="667"/>
      <c r="CZ48" s="670" t="s">
        <v>137</v>
      </c>
      <c r="DA48" s="671"/>
      <c r="DB48" s="671"/>
      <c r="DC48" s="683"/>
      <c r="DD48" s="674" t="s">
        <v>137</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3"/>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709" t="s">
        <v>367</v>
      </c>
      <c r="CE49" s="710"/>
      <c r="CF49" s="710"/>
      <c r="CG49" s="710"/>
      <c r="CH49" s="710"/>
      <c r="CI49" s="710"/>
      <c r="CJ49" s="710"/>
      <c r="CK49" s="710"/>
      <c r="CL49" s="710"/>
      <c r="CM49" s="710"/>
      <c r="CN49" s="710"/>
      <c r="CO49" s="710"/>
      <c r="CP49" s="710"/>
      <c r="CQ49" s="711"/>
      <c r="CR49" s="759">
        <v>5244339</v>
      </c>
      <c r="CS49" s="736"/>
      <c r="CT49" s="736"/>
      <c r="CU49" s="736"/>
      <c r="CV49" s="736"/>
      <c r="CW49" s="736"/>
      <c r="CX49" s="736"/>
      <c r="CY49" s="773"/>
      <c r="CZ49" s="764">
        <v>100</v>
      </c>
      <c r="DA49" s="774"/>
      <c r="DB49" s="774"/>
      <c r="DC49" s="775"/>
      <c r="DD49" s="776">
        <v>4004276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4"/>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sheetProtection algorithmName="SHA-512" hashValue="b6zbq7MDXOXQwQ5Z3RjbQwN8fNyuP/ny5Nsk8jGDaXj0Wb+uLPbmQNNKiKM4wTzXqdGWlfFeyBnNisB9f6qk2g==" saltValue="Wi/JxbUVrB5KiQkkkoD6L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0" customWidth="1"/>
    <col min="131" max="131" width="1.625" style="230" customWidth="1"/>
    <col min="132" max="16384" width="9" style="230" hidden="1"/>
  </cols>
  <sheetData>
    <row r="1" spans="1:131" ht="11.25" customHeight="1" thickBot="1" x14ac:dyDescent="0.2">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786" t="s">
        <v>369</v>
      </c>
      <c r="DK2" s="787"/>
      <c r="DL2" s="787"/>
      <c r="DM2" s="787"/>
      <c r="DN2" s="787"/>
      <c r="DO2" s="788"/>
      <c r="DP2" s="227"/>
      <c r="DQ2" s="786" t="s">
        <v>370</v>
      </c>
      <c r="DR2" s="787"/>
      <c r="DS2" s="787"/>
      <c r="DT2" s="787"/>
      <c r="DU2" s="787"/>
      <c r="DV2" s="787"/>
      <c r="DW2" s="787"/>
      <c r="DX2" s="787"/>
      <c r="DY2" s="787"/>
      <c r="DZ2" s="788"/>
      <c r="EA2" s="229"/>
    </row>
    <row r="3" spans="1:131" ht="11.25" customHeight="1"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1"/>
      <c r="BA4" s="231"/>
      <c r="BB4" s="231"/>
      <c r="BC4" s="231"/>
      <c r="BD4" s="231"/>
      <c r="BE4" s="232"/>
      <c r="BF4" s="232"/>
      <c r="BG4" s="232"/>
      <c r="BH4" s="232"/>
      <c r="BI4" s="232"/>
      <c r="BJ4" s="232"/>
      <c r="BK4" s="232"/>
      <c r="BL4" s="232"/>
      <c r="BM4" s="232"/>
      <c r="BN4" s="232"/>
      <c r="BO4" s="232"/>
      <c r="BP4" s="232"/>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3"/>
    </row>
    <row r="5" spans="1:131" s="234" customFormat="1" ht="26.25" customHeight="1" x14ac:dyDescent="0.15">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31"/>
      <c r="BA5" s="231"/>
      <c r="BB5" s="231"/>
      <c r="BC5" s="231"/>
      <c r="BD5" s="231"/>
      <c r="BE5" s="232"/>
      <c r="BF5" s="232"/>
      <c r="BG5" s="232"/>
      <c r="BH5" s="232"/>
      <c r="BI5" s="232"/>
      <c r="BJ5" s="232"/>
      <c r="BK5" s="232"/>
      <c r="BL5" s="232"/>
      <c r="BM5" s="232"/>
      <c r="BN5" s="232"/>
      <c r="BO5" s="232"/>
      <c r="BP5" s="232"/>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3"/>
    </row>
    <row r="6" spans="1:131" s="234"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1"/>
      <c r="BA6" s="231"/>
      <c r="BB6" s="231"/>
      <c r="BC6" s="231"/>
      <c r="BD6" s="231"/>
      <c r="BE6" s="232"/>
      <c r="BF6" s="232"/>
      <c r="BG6" s="232"/>
      <c r="BH6" s="232"/>
      <c r="BI6" s="232"/>
      <c r="BJ6" s="232"/>
      <c r="BK6" s="232"/>
      <c r="BL6" s="232"/>
      <c r="BM6" s="232"/>
      <c r="BN6" s="232"/>
      <c r="BO6" s="232"/>
      <c r="BP6" s="232"/>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3"/>
    </row>
    <row r="7" spans="1:131" s="234" customFormat="1" ht="26.25" customHeight="1" thickTop="1" x14ac:dyDescent="0.15">
      <c r="A7" s="235">
        <v>1</v>
      </c>
      <c r="B7" s="813" t="s">
        <v>390</v>
      </c>
      <c r="C7" s="814"/>
      <c r="D7" s="814"/>
      <c r="E7" s="814"/>
      <c r="F7" s="814"/>
      <c r="G7" s="814"/>
      <c r="H7" s="814"/>
      <c r="I7" s="814"/>
      <c r="J7" s="814"/>
      <c r="K7" s="814"/>
      <c r="L7" s="814"/>
      <c r="M7" s="814"/>
      <c r="N7" s="814"/>
      <c r="O7" s="814"/>
      <c r="P7" s="815"/>
      <c r="Q7" s="816">
        <v>5334</v>
      </c>
      <c r="R7" s="817"/>
      <c r="S7" s="817"/>
      <c r="T7" s="817"/>
      <c r="U7" s="817"/>
      <c r="V7" s="817">
        <v>5201</v>
      </c>
      <c r="W7" s="817"/>
      <c r="X7" s="817"/>
      <c r="Y7" s="817"/>
      <c r="Z7" s="817"/>
      <c r="AA7" s="817">
        <v>133</v>
      </c>
      <c r="AB7" s="817"/>
      <c r="AC7" s="817"/>
      <c r="AD7" s="817"/>
      <c r="AE7" s="818"/>
      <c r="AF7" s="819">
        <v>108</v>
      </c>
      <c r="AG7" s="820"/>
      <c r="AH7" s="820"/>
      <c r="AI7" s="820"/>
      <c r="AJ7" s="821"/>
      <c r="AK7" s="822">
        <v>441</v>
      </c>
      <c r="AL7" s="823"/>
      <c r="AM7" s="823"/>
      <c r="AN7" s="823"/>
      <c r="AO7" s="823"/>
      <c r="AP7" s="823">
        <v>4317</v>
      </c>
      <c r="AQ7" s="823"/>
      <c r="AR7" s="823"/>
      <c r="AS7" s="823"/>
      <c r="AT7" s="823"/>
      <c r="AU7" s="824"/>
      <c r="AV7" s="824"/>
      <c r="AW7" s="824"/>
      <c r="AX7" s="824"/>
      <c r="AY7" s="825"/>
      <c r="AZ7" s="231"/>
      <c r="BA7" s="231"/>
      <c r="BB7" s="231"/>
      <c r="BC7" s="231"/>
      <c r="BD7" s="231"/>
      <c r="BE7" s="232"/>
      <c r="BF7" s="232"/>
      <c r="BG7" s="232"/>
      <c r="BH7" s="232"/>
      <c r="BI7" s="232"/>
      <c r="BJ7" s="232"/>
      <c r="BK7" s="232"/>
      <c r="BL7" s="232"/>
      <c r="BM7" s="232"/>
      <c r="BN7" s="232"/>
      <c r="BO7" s="232"/>
      <c r="BP7" s="232"/>
      <c r="BQ7" s="235">
        <v>1</v>
      </c>
      <c r="BR7" s="236"/>
      <c r="BS7" s="810" t="s">
        <v>587</v>
      </c>
      <c r="BT7" s="811"/>
      <c r="BU7" s="811"/>
      <c r="BV7" s="811"/>
      <c r="BW7" s="811"/>
      <c r="BX7" s="811"/>
      <c r="BY7" s="811"/>
      <c r="BZ7" s="811"/>
      <c r="CA7" s="811"/>
      <c r="CB7" s="811"/>
      <c r="CC7" s="811"/>
      <c r="CD7" s="811"/>
      <c r="CE7" s="811"/>
      <c r="CF7" s="811"/>
      <c r="CG7" s="826"/>
      <c r="CH7" s="807">
        <v>7</v>
      </c>
      <c r="CI7" s="808"/>
      <c r="CJ7" s="808"/>
      <c r="CK7" s="808"/>
      <c r="CL7" s="809"/>
      <c r="CM7" s="807">
        <v>61</v>
      </c>
      <c r="CN7" s="808"/>
      <c r="CO7" s="808"/>
      <c r="CP7" s="808"/>
      <c r="CQ7" s="809"/>
      <c r="CR7" s="807">
        <v>8</v>
      </c>
      <c r="CS7" s="808"/>
      <c r="CT7" s="808"/>
      <c r="CU7" s="808"/>
      <c r="CV7" s="809"/>
      <c r="CW7" s="807" t="s">
        <v>578</v>
      </c>
      <c r="CX7" s="808"/>
      <c r="CY7" s="808"/>
      <c r="CZ7" s="808"/>
      <c r="DA7" s="809"/>
      <c r="DB7" s="807" t="s">
        <v>578</v>
      </c>
      <c r="DC7" s="808"/>
      <c r="DD7" s="808"/>
      <c r="DE7" s="808"/>
      <c r="DF7" s="809"/>
      <c r="DG7" s="807" t="s">
        <v>578</v>
      </c>
      <c r="DH7" s="808"/>
      <c r="DI7" s="808"/>
      <c r="DJ7" s="808"/>
      <c r="DK7" s="809"/>
      <c r="DL7" s="807" t="s">
        <v>578</v>
      </c>
      <c r="DM7" s="808"/>
      <c r="DN7" s="808"/>
      <c r="DO7" s="808"/>
      <c r="DP7" s="809"/>
      <c r="DQ7" s="807" t="s">
        <v>578</v>
      </c>
      <c r="DR7" s="808"/>
      <c r="DS7" s="808"/>
      <c r="DT7" s="808"/>
      <c r="DU7" s="809"/>
      <c r="DV7" s="810"/>
      <c r="DW7" s="811"/>
      <c r="DX7" s="811"/>
      <c r="DY7" s="811"/>
      <c r="DZ7" s="812"/>
      <c r="EA7" s="233"/>
    </row>
    <row r="8" spans="1:131" s="234" customFormat="1" ht="26.25" customHeight="1" x14ac:dyDescent="0.15">
      <c r="A8" s="237">
        <v>2</v>
      </c>
      <c r="B8" s="844" t="s">
        <v>391</v>
      </c>
      <c r="C8" s="845"/>
      <c r="D8" s="845"/>
      <c r="E8" s="845"/>
      <c r="F8" s="845"/>
      <c r="G8" s="845"/>
      <c r="H8" s="845"/>
      <c r="I8" s="845"/>
      <c r="J8" s="845"/>
      <c r="K8" s="845"/>
      <c r="L8" s="845"/>
      <c r="M8" s="845"/>
      <c r="N8" s="845"/>
      <c r="O8" s="845"/>
      <c r="P8" s="846"/>
      <c r="Q8" s="847">
        <v>64</v>
      </c>
      <c r="R8" s="848"/>
      <c r="S8" s="848"/>
      <c r="T8" s="848"/>
      <c r="U8" s="848"/>
      <c r="V8" s="848">
        <v>64</v>
      </c>
      <c r="W8" s="848"/>
      <c r="X8" s="848"/>
      <c r="Y8" s="848"/>
      <c r="Z8" s="848"/>
      <c r="AA8" s="848" t="s">
        <v>578</v>
      </c>
      <c r="AB8" s="848"/>
      <c r="AC8" s="848"/>
      <c r="AD8" s="848"/>
      <c r="AE8" s="849"/>
      <c r="AF8" s="850" t="s">
        <v>392</v>
      </c>
      <c r="AG8" s="851"/>
      <c r="AH8" s="851"/>
      <c r="AI8" s="851"/>
      <c r="AJ8" s="852"/>
      <c r="AK8" s="833">
        <v>24</v>
      </c>
      <c r="AL8" s="834"/>
      <c r="AM8" s="834"/>
      <c r="AN8" s="834"/>
      <c r="AO8" s="834"/>
      <c r="AP8" s="834">
        <v>16</v>
      </c>
      <c r="AQ8" s="834"/>
      <c r="AR8" s="834"/>
      <c r="AS8" s="834"/>
      <c r="AT8" s="834"/>
      <c r="AU8" s="835"/>
      <c r="AV8" s="835"/>
      <c r="AW8" s="835"/>
      <c r="AX8" s="835"/>
      <c r="AY8" s="836"/>
      <c r="AZ8" s="231"/>
      <c r="BA8" s="231"/>
      <c r="BB8" s="231"/>
      <c r="BC8" s="231"/>
      <c r="BD8" s="231"/>
      <c r="BE8" s="232"/>
      <c r="BF8" s="232"/>
      <c r="BG8" s="232"/>
      <c r="BH8" s="232"/>
      <c r="BI8" s="232"/>
      <c r="BJ8" s="232"/>
      <c r="BK8" s="232"/>
      <c r="BL8" s="232"/>
      <c r="BM8" s="232"/>
      <c r="BN8" s="232"/>
      <c r="BO8" s="232"/>
      <c r="BP8" s="232"/>
      <c r="BQ8" s="237">
        <v>2</v>
      </c>
      <c r="BR8" s="238"/>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3"/>
    </row>
    <row r="9" spans="1:131" s="234" customFormat="1" ht="26.25" customHeight="1" x14ac:dyDescent="0.15">
      <c r="A9" s="237">
        <v>3</v>
      </c>
      <c r="B9" s="844" t="s">
        <v>393</v>
      </c>
      <c r="C9" s="845"/>
      <c r="D9" s="845"/>
      <c r="E9" s="845"/>
      <c r="F9" s="845"/>
      <c r="G9" s="845"/>
      <c r="H9" s="845"/>
      <c r="I9" s="845"/>
      <c r="J9" s="845"/>
      <c r="K9" s="845"/>
      <c r="L9" s="845"/>
      <c r="M9" s="845"/>
      <c r="N9" s="845"/>
      <c r="O9" s="845"/>
      <c r="P9" s="846"/>
      <c r="Q9" s="847">
        <v>3</v>
      </c>
      <c r="R9" s="848"/>
      <c r="S9" s="848"/>
      <c r="T9" s="848"/>
      <c r="U9" s="848"/>
      <c r="V9" s="848">
        <v>3</v>
      </c>
      <c r="W9" s="848"/>
      <c r="X9" s="848"/>
      <c r="Y9" s="848"/>
      <c r="Z9" s="848"/>
      <c r="AA9" s="848" t="s">
        <v>578</v>
      </c>
      <c r="AB9" s="848"/>
      <c r="AC9" s="848"/>
      <c r="AD9" s="848"/>
      <c r="AE9" s="849"/>
      <c r="AF9" s="850" t="s">
        <v>392</v>
      </c>
      <c r="AG9" s="851"/>
      <c r="AH9" s="851"/>
      <c r="AI9" s="851"/>
      <c r="AJ9" s="852"/>
      <c r="AK9" s="833">
        <v>2</v>
      </c>
      <c r="AL9" s="834"/>
      <c r="AM9" s="834"/>
      <c r="AN9" s="834"/>
      <c r="AO9" s="834"/>
      <c r="AP9" s="834" t="s">
        <v>578</v>
      </c>
      <c r="AQ9" s="834"/>
      <c r="AR9" s="834"/>
      <c r="AS9" s="834"/>
      <c r="AT9" s="834"/>
      <c r="AU9" s="835"/>
      <c r="AV9" s="835"/>
      <c r="AW9" s="835"/>
      <c r="AX9" s="835"/>
      <c r="AY9" s="836"/>
      <c r="AZ9" s="231"/>
      <c r="BA9" s="231"/>
      <c r="BB9" s="231"/>
      <c r="BC9" s="231"/>
      <c r="BD9" s="231"/>
      <c r="BE9" s="232"/>
      <c r="BF9" s="232"/>
      <c r="BG9" s="232"/>
      <c r="BH9" s="232"/>
      <c r="BI9" s="232"/>
      <c r="BJ9" s="232"/>
      <c r="BK9" s="232"/>
      <c r="BL9" s="232"/>
      <c r="BM9" s="232"/>
      <c r="BN9" s="232"/>
      <c r="BO9" s="232"/>
      <c r="BP9" s="232"/>
      <c r="BQ9" s="237">
        <v>3</v>
      </c>
      <c r="BR9" s="238"/>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3"/>
    </row>
    <row r="10" spans="1:131" s="234" customFormat="1" ht="26.25" customHeight="1" x14ac:dyDescent="0.15">
      <c r="A10" s="237">
        <v>4</v>
      </c>
      <c r="B10" s="844" t="s">
        <v>394</v>
      </c>
      <c r="C10" s="845"/>
      <c r="D10" s="845"/>
      <c r="E10" s="845"/>
      <c r="F10" s="845"/>
      <c r="G10" s="845"/>
      <c r="H10" s="845"/>
      <c r="I10" s="845"/>
      <c r="J10" s="845"/>
      <c r="K10" s="845"/>
      <c r="L10" s="845"/>
      <c r="M10" s="845"/>
      <c r="N10" s="845"/>
      <c r="O10" s="845"/>
      <c r="P10" s="846"/>
      <c r="Q10" s="847">
        <v>2</v>
      </c>
      <c r="R10" s="848"/>
      <c r="S10" s="848"/>
      <c r="T10" s="848"/>
      <c r="U10" s="848"/>
      <c r="V10" s="848">
        <v>2</v>
      </c>
      <c r="W10" s="848"/>
      <c r="X10" s="848"/>
      <c r="Y10" s="848"/>
      <c r="Z10" s="848"/>
      <c r="AA10" s="848" t="s">
        <v>578</v>
      </c>
      <c r="AB10" s="848"/>
      <c r="AC10" s="848"/>
      <c r="AD10" s="848"/>
      <c r="AE10" s="849"/>
      <c r="AF10" s="850" t="s">
        <v>137</v>
      </c>
      <c r="AG10" s="851"/>
      <c r="AH10" s="851"/>
      <c r="AI10" s="851"/>
      <c r="AJ10" s="852"/>
      <c r="AK10" s="833" t="s">
        <v>578</v>
      </c>
      <c r="AL10" s="834"/>
      <c r="AM10" s="834"/>
      <c r="AN10" s="834"/>
      <c r="AO10" s="834"/>
      <c r="AP10" s="834" t="s">
        <v>578</v>
      </c>
      <c r="AQ10" s="834"/>
      <c r="AR10" s="834"/>
      <c r="AS10" s="834"/>
      <c r="AT10" s="834"/>
      <c r="AU10" s="835"/>
      <c r="AV10" s="835"/>
      <c r="AW10" s="835"/>
      <c r="AX10" s="835"/>
      <c r="AY10" s="836"/>
      <c r="AZ10" s="231"/>
      <c r="BA10" s="231"/>
      <c r="BB10" s="231"/>
      <c r="BC10" s="231"/>
      <c r="BD10" s="231"/>
      <c r="BE10" s="232"/>
      <c r="BF10" s="232"/>
      <c r="BG10" s="232"/>
      <c r="BH10" s="232"/>
      <c r="BI10" s="232"/>
      <c r="BJ10" s="232"/>
      <c r="BK10" s="232"/>
      <c r="BL10" s="232"/>
      <c r="BM10" s="232"/>
      <c r="BN10" s="232"/>
      <c r="BO10" s="232"/>
      <c r="BP10" s="232"/>
      <c r="BQ10" s="237">
        <v>4</v>
      </c>
      <c r="BR10" s="238"/>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3"/>
    </row>
    <row r="11" spans="1:131" s="234" customFormat="1" ht="26.25" customHeight="1" x14ac:dyDescent="0.15">
      <c r="A11" s="237">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1"/>
      <c r="BA11" s="231"/>
      <c r="BB11" s="231"/>
      <c r="BC11" s="231"/>
      <c r="BD11" s="231"/>
      <c r="BE11" s="232"/>
      <c r="BF11" s="232"/>
      <c r="BG11" s="232"/>
      <c r="BH11" s="232"/>
      <c r="BI11" s="232"/>
      <c r="BJ11" s="232"/>
      <c r="BK11" s="232"/>
      <c r="BL11" s="232"/>
      <c r="BM11" s="232"/>
      <c r="BN11" s="232"/>
      <c r="BO11" s="232"/>
      <c r="BP11" s="232"/>
      <c r="BQ11" s="237">
        <v>5</v>
      </c>
      <c r="BR11" s="238"/>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3"/>
    </row>
    <row r="12" spans="1:131" s="234" customFormat="1" ht="26.25" customHeight="1" x14ac:dyDescent="0.15">
      <c r="A12" s="237">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1"/>
      <c r="BA12" s="231"/>
      <c r="BB12" s="231"/>
      <c r="BC12" s="231"/>
      <c r="BD12" s="231"/>
      <c r="BE12" s="232"/>
      <c r="BF12" s="232"/>
      <c r="BG12" s="232"/>
      <c r="BH12" s="232"/>
      <c r="BI12" s="232"/>
      <c r="BJ12" s="232"/>
      <c r="BK12" s="232"/>
      <c r="BL12" s="232"/>
      <c r="BM12" s="232"/>
      <c r="BN12" s="232"/>
      <c r="BO12" s="232"/>
      <c r="BP12" s="232"/>
      <c r="BQ12" s="237">
        <v>6</v>
      </c>
      <c r="BR12" s="238"/>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3"/>
    </row>
    <row r="13" spans="1:131" s="234" customFormat="1" ht="26.25" customHeight="1" x14ac:dyDescent="0.15">
      <c r="A13" s="237">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1"/>
      <c r="BA13" s="231"/>
      <c r="BB13" s="231"/>
      <c r="BC13" s="231"/>
      <c r="BD13" s="231"/>
      <c r="BE13" s="232"/>
      <c r="BF13" s="232"/>
      <c r="BG13" s="232"/>
      <c r="BH13" s="232"/>
      <c r="BI13" s="232"/>
      <c r="BJ13" s="232"/>
      <c r="BK13" s="232"/>
      <c r="BL13" s="232"/>
      <c r="BM13" s="232"/>
      <c r="BN13" s="232"/>
      <c r="BO13" s="232"/>
      <c r="BP13" s="232"/>
      <c r="BQ13" s="237">
        <v>7</v>
      </c>
      <c r="BR13" s="238"/>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3"/>
    </row>
    <row r="14" spans="1:131" s="234" customFormat="1" ht="26.25" customHeight="1" x14ac:dyDescent="0.15">
      <c r="A14" s="237">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1"/>
      <c r="BA14" s="231"/>
      <c r="BB14" s="231"/>
      <c r="BC14" s="231"/>
      <c r="BD14" s="231"/>
      <c r="BE14" s="232"/>
      <c r="BF14" s="232"/>
      <c r="BG14" s="232"/>
      <c r="BH14" s="232"/>
      <c r="BI14" s="232"/>
      <c r="BJ14" s="232"/>
      <c r="BK14" s="232"/>
      <c r="BL14" s="232"/>
      <c r="BM14" s="232"/>
      <c r="BN14" s="232"/>
      <c r="BO14" s="232"/>
      <c r="BP14" s="232"/>
      <c r="BQ14" s="237">
        <v>8</v>
      </c>
      <c r="BR14" s="238"/>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3"/>
    </row>
    <row r="15" spans="1:131" s="234" customFormat="1" ht="26.25" customHeight="1" x14ac:dyDescent="0.15">
      <c r="A15" s="237">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1"/>
      <c r="BA15" s="231"/>
      <c r="BB15" s="231"/>
      <c r="BC15" s="231"/>
      <c r="BD15" s="231"/>
      <c r="BE15" s="232"/>
      <c r="BF15" s="232"/>
      <c r="BG15" s="232"/>
      <c r="BH15" s="232"/>
      <c r="BI15" s="232"/>
      <c r="BJ15" s="232"/>
      <c r="BK15" s="232"/>
      <c r="BL15" s="232"/>
      <c r="BM15" s="232"/>
      <c r="BN15" s="232"/>
      <c r="BO15" s="232"/>
      <c r="BP15" s="232"/>
      <c r="BQ15" s="237">
        <v>9</v>
      </c>
      <c r="BR15" s="238"/>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3"/>
    </row>
    <row r="16" spans="1:131" s="234" customFormat="1" ht="26.25" customHeight="1" x14ac:dyDescent="0.15">
      <c r="A16" s="237">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1"/>
      <c r="BA16" s="231"/>
      <c r="BB16" s="231"/>
      <c r="BC16" s="231"/>
      <c r="BD16" s="231"/>
      <c r="BE16" s="232"/>
      <c r="BF16" s="232"/>
      <c r="BG16" s="232"/>
      <c r="BH16" s="232"/>
      <c r="BI16" s="232"/>
      <c r="BJ16" s="232"/>
      <c r="BK16" s="232"/>
      <c r="BL16" s="232"/>
      <c r="BM16" s="232"/>
      <c r="BN16" s="232"/>
      <c r="BO16" s="232"/>
      <c r="BP16" s="232"/>
      <c r="BQ16" s="237">
        <v>10</v>
      </c>
      <c r="BR16" s="238"/>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3"/>
    </row>
    <row r="17" spans="1:131" s="234" customFormat="1" ht="26.25" customHeight="1" x14ac:dyDescent="0.15">
      <c r="A17" s="237">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1"/>
      <c r="BA17" s="231"/>
      <c r="BB17" s="231"/>
      <c r="BC17" s="231"/>
      <c r="BD17" s="231"/>
      <c r="BE17" s="232"/>
      <c r="BF17" s="232"/>
      <c r="BG17" s="232"/>
      <c r="BH17" s="232"/>
      <c r="BI17" s="232"/>
      <c r="BJ17" s="232"/>
      <c r="BK17" s="232"/>
      <c r="BL17" s="232"/>
      <c r="BM17" s="232"/>
      <c r="BN17" s="232"/>
      <c r="BO17" s="232"/>
      <c r="BP17" s="232"/>
      <c r="BQ17" s="237">
        <v>11</v>
      </c>
      <c r="BR17" s="238"/>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3"/>
    </row>
    <row r="18" spans="1:131" s="234" customFormat="1" ht="26.25" customHeight="1" x14ac:dyDescent="0.15">
      <c r="A18" s="237">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1"/>
      <c r="BA18" s="231"/>
      <c r="BB18" s="231"/>
      <c r="BC18" s="231"/>
      <c r="BD18" s="231"/>
      <c r="BE18" s="232"/>
      <c r="BF18" s="232"/>
      <c r="BG18" s="232"/>
      <c r="BH18" s="232"/>
      <c r="BI18" s="232"/>
      <c r="BJ18" s="232"/>
      <c r="BK18" s="232"/>
      <c r="BL18" s="232"/>
      <c r="BM18" s="232"/>
      <c r="BN18" s="232"/>
      <c r="BO18" s="232"/>
      <c r="BP18" s="232"/>
      <c r="BQ18" s="237">
        <v>12</v>
      </c>
      <c r="BR18" s="238"/>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3"/>
    </row>
    <row r="19" spans="1:131" s="234" customFormat="1" ht="26.25" customHeight="1" x14ac:dyDescent="0.15">
      <c r="A19" s="237">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1"/>
      <c r="BA19" s="231"/>
      <c r="BB19" s="231"/>
      <c r="BC19" s="231"/>
      <c r="BD19" s="231"/>
      <c r="BE19" s="232"/>
      <c r="BF19" s="232"/>
      <c r="BG19" s="232"/>
      <c r="BH19" s="232"/>
      <c r="BI19" s="232"/>
      <c r="BJ19" s="232"/>
      <c r="BK19" s="232"/>
      <c r="BL19" s="232"/>
      <c r="BM19" s="232"/>
      <c r="BN19" s="232"/>
      <c r="BO19" s="232"/>
      <c r="BP19" s="232"/>
      <c r="BQ19" s="237">
        <v>13</v>
      </c>
      <c r="BR19" s="238"/>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3"/>
    </row>
    <row r="20" spans="1:131" s="234" customFormat="1" ht="26.25" customHeight="1" x14ac:dyDescent="0.15">
      <c r="A20" s="237">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1"/>
      <c r="BA20" s="231"/>
      <c r="BB20" s="231"/>
      <c r="BC20" s="231"/>
      <c r="BD20" s="231"/>
      <c r="BE20" s="232"/>
      <c r="BF20" s="232"/>
      <c r="BG20" s="232"/>
      <c r="BH20" s="232"/>
      <c r="BI20" s="232"/>
      <c r="BJ20" s="232"/>
      <c r="BK20" s="232"/>
      <c r="BL20" s="232"/>
      <c r="BM20" s="232"/>
      <c r="BN20" s="232"/>
      <c r="BO20" s="232"/>
      <c r="BP20" s="232"/>
      <c r="BQ20" s="237">
        <v>14</v>
      </c>
      <c r="BR20" s="238"/>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3"/>
    </row>
    <row r="21" spans="1:131" s="234" customFormat="1" ht="26.25" customHeight="1" thickBot="1" x14ac:dyDescent="0.2">
      <c r="A21" s="237">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1"/>
      <c r="BA21" s="231"/>
      <c r="BB21" s="231"/>
      <c r="BC21" s="231"/>
      <c r="BD21" s="231"/>
      <c r="BE21" s="232"/>
      <c r="BF21" s="232"/>
      <c r="BG21" s="232"/>
      <c r="BH21" s="232"/>
      <c r="BI21" s="232"/>
      <c r="BJ21" s="232"/>
      <c r="BK21" s="232"/>
      <c r="BL21" s="232"/>
      <c r="BM21" s="232"/>
      <c r="BN21" s="232"/>
      <c r="BO21" s="232"/>
      <c r="BP21" s="232"/>
      <c r="BQ21" s="237">
        <v>15</v>
      </c>
      <c r="BR21" s="238"/>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3"/>
    </row>
    <row r="22" spans="1:131" s="234" customFormat="1" ht="26.25" customHeight="1" x14ac:dyDescent="0.15">
      <c r="A22" s="237">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395</v>
      </c>
      <c r="BA22" s="870"/>
      <c r="BB22" s="870"/>
      <c r="BC22" s="870"/>
      <c r="BD22" s="871"/>
      <c r="BE22" s="232"/>
      <c r="BF22" s="232"/>
      <c r="BG22" s="232"/>
      <c r="BH22" s="232"/>
      <c r="BI22" s="232"/>
      <c r="BJ22" s="232"/>
      <c r="BK22" s="232"/>
      <c r="BL22" s="232"/>
      <c r="BM22" s="232"/>
      <c r="BN22" s="232"/>
      <c r="BO22" s="232"/>
      <c r="BP22" s="232"/>
      <c r="BQ22" s="237">
        <v>16</v>
      </c>
      <c r="BR22" s="238"/>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3"/>
    </row>
    <row r="23" spans="1:131" s="234" customFormat="1" ht="26.25" customHeight="1" thickBot="1" x14ac:dyDescent="0.2">
      <c r="A23" s="239" t="s">
        <v>396</v>
      </c>
      <c r="B23" s="853" t="s">
        <v>397</v>
      </c>
      <c r="C23" s="854"/>
      <c r="D23" s="854"/>
      <c r="E23" s="854"/>
      <c r="F23" s="854"/>
      <c r="G23" s="854"/>
      <c r="H23" s="854"/>
      <c r="I23" s="854"/>
      <c r="J23" s="854"/>
      <c r="K23" s="854"/>
      <c r="L23" s="854"/>
      <c r="M23" s="854"/>
      <c r="N23" s="854"/>
      <c r="O23" s="854"/>
      <c r="P23" s="855"/>
      <c r="Q23" s="856">
        <v>5377</v>
      </c>
      <c r="R23" s="857"/>
      <c r="S23" s="857"/>
      <c r="T23" s="857"/>
      <c r="U23" s="857"/>
      <c r="V23" s="857">
        <v>5244</v>
      </c>
      <c r="W23" s="857"/>
      <c r="X23" s="857"/>
      <c r="Y23" s="857"/>
      <c r="Z23" s="857"/>
      <c r="AA23" s="857">
        <v>133</v>
      </c>
      <c r="AB23" s="857"/>
      <c r="AC23" s="857"/>
      <c r="AD23" s="857"/>
      <c r="AE23" s="858"/>
      <c r="AF23" s="859">
        <v>108</v>
      </c>
      <c r="AG23" s="857"/>
      <c r="AH23" s="857"/>
      <c r="AI23" s="857"/>
      <c r="AJ23" s="860"/>
      <c r="AK23" s="861"/>
      <c r="AL23" s="862"/>
      <c r="AM23" s="862"/>
      <c r="AN23" s="862"/>
      <c r="AO23" s="862"/>
      <c r="AP23" s="857">
        <v>4333</v>
      </c>
      <c r="AQ23" s="857"/>
      <c r="AR23" s="857"/>
      <c r="AS23" s="857"/>
      <c r="AT23" s="857"/>
      <c r="AU23" s="873"/>
      <c r="AV23" s="873"/>
      <c r="AW23" s="873"/>
      <c r="AX23" s="873"/>
      <c r="AY23" s="874"/>
      <c r="AZ23" s="875" t="s">
        <v>137</v>
      </c>
      <c r="BA23" s="876"/>
      <c r="BB23" s="876"/>
      <c r="BC23" s="876"/>
      <c r="BD23" s="877"/>
      <c r="BE23" s="232"/>
      <c r="BF23" s="232"/>
      <c r="BG23" s="232"/>
      <c r="BH23" s="232"/>
      <c r="BI23" s="232"/>
      <c r="BJ23" s="232"/>
      <c r="BK23" s="232"/>
      <c r="BL23" s="232"/>
      <c r="BM23" s="232"/>
      <c r="BN23" s="232"/>
      <c r="BO23" s="232"/>
      <c r="BP23" s="232"/>
      <c r="BQ23" s="237">
        <v>17</v>
      </c>
      <c r="BR23" s="238"/>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3"/>
    </row>
    <row r="24" spans="1:131" s="234" customFormat="1" ht="26.25" customHeight="1" x14ac:dyDescent="0.15">
      <c r="A24" s="872" t="s">
        <v>398</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1"/>
      <c r="BA24" s="231"/>
      <c r="BB24" s="231"/>
      <c r="BC24" s="231"/>
      <c r="BD24" s="231"/>
      <c r="BE24" s="232"/>
      <c r="BF24" s="232"/>
      <c r="BG24" s="232"/>
      <c r="BH24" s="232"/>
      <c r="BI24" s="232"/>
      <c r="BJ24" s="232"/>
      <c r="BK24" s="232"/>
      <c r="BL24" s="232"/>
      <c r="BM24" s="232"/>
      <c r="BN24" s="232"/>
      <c r="BO24" s="232"/>
      <c r="BP24" s="232"/>
      <c r="BQ24" s="237">
        <v>18</v>
      </c>
      <c r="BR24" s="238"/>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3"/>
    </row>
    <row r="25" spans="1:131" ht="26.25" customHeight="1" thickBot="1" x14ac:dyDescent="0.2">
      <c r="A25" s="789" t="s">
        <v>399</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1"/>
      <c r="BK25" s="231"/>
      <c r="BL25" s="231"/>
      <c r="BM25" s="231"/>
      <c r="BN25" s="231"/>
      <c r="BO25" s="240"/>
      <c r="BP25" s="240"/>
      <c r="BQ25" s="237">
        <v>19</v>
      </c>
      <c r="BR25" s="238"/>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9"/>
    </row>
    <row r="26" spans="1:131" ht="26.25" customHeight="1" x14ac:dyDescent="0.15">
      <c r="A26" s="791" t="s">
        <v>373</v>
      </c>
      <c r="B26" s="792"/>
      <c r="C26" s="792"/>
      <c r="D26" s="792"/>
      <c r="E26" s="792"/>
      <c r="F26" s="792"/>
      <c r="G26" s="792"/>
      <c r="H26" s="792"/>
      <c r="I26" s="792"/>
      <c r="J26" s="792"/>
      <c r="K26" s="792"/>
      <c r="L26" s="792"/>
      <c r="M26" s="792"/>
      <c r="N26" s="792"/>
      <c r="O26" s="792"/>
      <c r="P26" s="793"/>
      <c r="Q26" s="797" t="s">
        <v>400</v>
      </c>
      <c r="R26" s="798"/>
      <c r="S26" s="798"/>
      <c r="T26" s="798"/>
      <c r="U26" s="799"/>
      <c r="V26" s="797" t="s">
        <v>401</v>
      </c>
      <c r="W26" s="798"/>
      <c r="X26" s="798"/>
      <c r="Y26" s="798"/>
      <c r="Z26" s="799"/>
      <c r="AA26" s="797" t="s">
        <v>402</v>
      </c>
      <c r="AB26" s="798"/>
      <c r="AC26" s="798"/>
      <c r="AD26" s="798"/>
      <c r="AE26" s="798"/>
      <c r="AF26" s="878" t="s">
        <v>403</v>
      </c>
      <c r="AG26" s="879"/>
      <c r="AH26" s="879"/>
      <c r="AI26" s="879"/>
      <c r="AJ26" s="880"/>
      <c r="AK26" s="798" t="s">
        <v>404</v>
      </c>
      <c r="AL26" s="798"/>
      <c r="AM26" s="798"/>
      <c r="AN26" s="798"/>
      <c r="AO26" s="799"/>
      <c r="AP26" s="797" t="s">
        <v>405</v>
      </c>
      <c r="AQ26" s="798"/>
      <c r="AR26" s="798"/>
      <c r="AS26" s="798"/>
      <c r="AT26" s="799"/>
      <c r="AU26" s="797" t="s">
        <v>406</v>
      </c>
      <c r="AV26" s="798"/>
      <c r="AW26" s="798"/>
      <c r="AX26" s="798"/>
      <c r="AY26" s="799"/>
      <c r="AZ26" s="797" t="s">
        <v>407</v>
      </c>
      <c r="BA26" s="798"/>
      <c r="BB26" s="798"/>
      <c r="BC26" s="798"/>
      <c r="BD26" s="799"/>
      <c r="BE26" s="797" t="s">
        <v>380</v>
      </c>
      <c r="BF26" s="798"/>
      <c r="BG26" s="798"/>
      <c r="BH26" s="798"/>
      <c r="BI26" s="804"/>
      <c r="BJ26" s="231"/>
      <c r="BK26" s="231"/>
      <c r="BL26" s="231"/>
      <c r="BM26" s="231"/>
      <c r="BN26" s="231"/>
      <c r="BO26" s="240"/>
      <c r="BP26" s="240"/>
      <c r="BQ26" s="237">
        <v>20</v>
      </c>
      <c r="BR26" s="238"/>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9"/>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1"/>
      <c r="BK27" s="231"/>
      <c r="BL27" s="231"/>
      <c r="BM27" s="231"/>
      <c r="BN27" s="231"/>
      <c r="BO27" s="240"/>
      <c r="BP27" s="240"/>
      <c r="BQ27" s="237">
        <v>21</v>
      </c>
      <c r="BR27" s="238"/>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9"/>
    </row>
    <row r="28" spans="1:131" ht="26.25" customHeight="1" thickTop="1" x14ac:dyDescent="0.15">
      <c r="A28" s="241">
        <v>1</v>
      </c>
      <c r="B28" s="813" t="s">
        <v>408</v>
      </c>
      <c r="C28" s="814"/>
      <c r="D28" s="814"/>
      <c r="E28" s="814"/>
      <c r="F28" s="814"/>
      <c r="G28" s="814"/>
      <c r="H28" s="814"/>
      <c r="I28" s="814"/>
      <c r="J28" s="814"/>
      <c r="K28" s="814"/>
      <c r="L28" s="814"/>
      <c r="M28" s="814"/>
      <c r="N28" s="814"/>
      <c r="O28" s="814"/>
      <c r="P28" s="815"/>
      <c r="Q28" s="886">
        <v>540</v>
      </c>
      <c r="R28" s="887"/>
      <c r="S28" s="887"/>
      <c r="T28" s="887"/>
      <c r="U28" s="887"/>
      <c r="V28" s="887">
        <v>514</v>
      </c>
      <c r="W28" s="887"/>
      <c r="X28" s="887"/>
      <c r="Y28" s="887"/>
      <c r="Z28" s="887"/>
      <c r="AA28" s="887">
        <v>26</v>
      </c>
      <c r="AB28" s="887"/>
      <c r="AC28" s="887"/>
      <c r="AD28" s="887"/>
      <c r="AE28" s="888"/>
      <c r="AF28" s="889">
        <v>26</v>
      </c>
      <c r="AG28" s="887"/>
      <c r="AH28" s="887"/>
      <c r="AI28" s="887"/>
      <c r="AJ28" s="890"/>
      <c r="AK28" s="891">
        <v>49</v>
      </c>
      <c r="AL28" s="892"/>
      <c r="AM28" s="892"/>
      <c r="AN28" s="892"/>
      <c r="AO28" s="892"/>
      <c r="AP28" s="892" t="s">
        <v>578</v>
      </c>
      <c r="AQ28" s="892"/>
      <c r="AR28" s="892"/>
      <c r="AS28" s="892"/>
      <c r="AT28" s="892"/>
      <c r="AU28" s="892" t="s">
        <v>578</v>
      </c>
      <c r="AV28" s="892"/>
      <c r="AW28" s="892"/>
      <c r="AX28" s="892"/>
      <c r="AY28" s="892"/>
      <c r="AZ28" s="893" t="s">
        <v>578</v>
      </c>
      <c r="BA28" s="893"/>
      <c r="BB28" s="893"/>
      <c r="BC28" s="893"/>
      <c r="BD28" s="893"/>
      <c r="BE28" s="884"/>
      <c r="BF28" s="884"/>
      <c r="BG28" s="884"/>
      <c r="BH28" s="884"/>
      <c r="BI28" s="885"/>
      <c r="BJ28" s="231"/>
      <c r="BK28" s="231"/>
      <c r="BL28" s="231"/>
      <c r="BM28" s="231"/>
      <c r="BN28" s="231"/>
      <c r="BO28" s="240"/>
      <c r="BP28" s="240"/>
      <c r="BQ28" s="237">
        <v>22</v>
      </c>
      <c r="BR28" s="238"/>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9"/>
    </row>
    <row r="29" spans="1:131" ht="26.25" customHeight="1" x14ac:dyDescent="0.15">
      <c r="A29" s="241">
        <v>2</v>
      </c>
      <c r="B29" s="844" t="s">
        <v>409</v>
      </c>
      <c r="C29" s="845"/>
      <c r="D29" s="845"/>
      <c r="E29" s="845"/>
      <c r="F29" s="845"/>
      <c r="G29" s="845"/>
      <c r="H29" s="845"/>
      <c r="I29" s="845"/>
      <c r="J29" s="845"/>
      <c r="K29" s="845"/>
      <c r="L29" s="845"/>
      <c r="M29" s="845"/>
      <c r="N29" s="845"/>
      <c r="O29" s="845"/>
      <c r="P29" s="846"/>
      <c r="Q29" s="847">
        <v>82</v>
      </c>
      <c r="R29" s="848"/>
      <c r="S29" s="848"/>
      <c r="T29" s="848"/>
      <c r="U29" s="848"/>
      <c r="V29" s="848">
        <v>82</v>
      </c>
      <c r="W29" s="848"/>
      <c r="X29" s="848"/>
      <c r="Y29" s="848"/>
      <c r="Z29" s="848"/>
      <c r="AA29" s="848">
        <v>0</v>
      </c>
      <c r="AB29" s="848"/>
      <c r="AC29" s="848"/>
      <c r="AD29" s="848"/>
      <c r="AE29" s="849"/>
      <c r="AF29" s="850">
        <v>0</v>
      </c>
      <c r="AG29" s="851"/>
      <c r="AH29" s="851"/>
      <c r="AI29" s="851"/>
      <c r="AJ29" s="852"/>
      <c r="AK29" s="898">
        <v>26</v>
      </c>
      <c r="AL29" s="894"/>
      <c r="AM29" s="894"/>
      <c r="AN29" s="894"/>
      <c r="AO29" s="894"/>
      <c r="AP29" s="894" t="s">
        <v>578</v>
      </c>
      <c r="AQ29" s="894"/>
      <c r="AR29" s="894"/>
      <c r="AS29" s="894"/>
      <c r="AT29" s="894"/>
      <c r="AU29" s="894" t="s">
        <v>578</v>
      </c>
      <c r="AV29" s="894"/>
      <c r="AW29" s="894"/>
      <c r="AX29" s="894"/>
      <c r="AY29" s="894"/>
      <c r="AZ29" s="895" t="s">
        <v>578</v>
      </c>
      <c r="BA29" s="895"/>
      <c r="BB29" s="895"/>
      <c r="BC29" s="895"/>
      <c r="BD29" s="895"/>
      <c r="BE29" s="896"/>
      <c r="BF29" s="896"/>
      <c r="BG29" s="896"/>
      <c r="BH29" s="896"/>
      <c r="BI29" s="897"/>
      <c r="BJ29" s="231"/>
      <c r="BK29" s="231"/>
      <c r="BL29" s="231"/>
      <c r="BM29" s="231"/>
      <c r="BN29" s="231"/>
      <c r="BO29" s="240"/>
      <c r="BP29" s="240"/>
      <c r="BQ29" s="237">
        <v>23</v>
      </c>
      <c r="BR29" s="238"/>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9"/>
    </row>
    <row r="30" spans="1:131" ht="26.25" customHeight="1" x14ac:dyDescent="0.15">
      <c r="A30" s="241">
        <v>3</v>
      </c>
      <c r="B30" s="844" t="s">
        <v>410</v>
      </c>
      <c r="C30" s="845"/>
      <c r="D30" s="845"/>
      <c r="E30" s="845"/>
      <c r="F30" s="845"/>
      <c r="G30" s="845"/>
      <c r="H30" s="845"/>
      <c r="I30" s="845"/>
      <c r="J30" s="845"/>
      <c r="K30" s="845"/>
      <c r="L30" s="845"/>
      <c r="M30" s="845"/>
      <c r="N30" s="845"/>
      <c r="O30" s="845"/>
      <c r="P30" s="846"/>
      <c r="Q30" s="847">
        <v>782</v>
      </c>
      <c r="R30" s="848"/>
      <c r="S30" s="848"/>
      <c r="T30" s="848"/>
      <c r="U30" s="848"/>
      <c r="V30" s="848">
        <v>775</v>
      </c>
      <c r="W30" s="848"/>
      <c r="X30" s="848"/>
      <c r="Y30" s="848"/>
      <c r="Z30" s="848"/>
      <c r="AA30" s="848">
        <v>7</v>
      </c>
      <c r="AB30" s="848"/>
      <c r="AC30" s="848"/>
      <c r="AD30" s="848"/>
      <c r="AE30" s="849"/>
      <c r="AF30" s="850">
        <v>7</v>
      </c>
      <c r="AG30" s="851"/>
      <c r="AH30" s="851"/>
      <c r="AI30" s="851"/>
      <c r="AJ30" s="852"/>
      <c r="AK30" s="898">
        <v>115</v>
      </c>
      <c r="AL30" s="894"/>
      <c r="AM30" s="894"/>
      <c r="AN30" s="894"/>
      <c r="AO30" s="894"/>
      <c r="AP30" s="894" t="s">
        <v>578</v>
      </c>
      <c r="AQ30" s="894"/>
      <c r="AR30" s="894"/>
      <c r="AS30" s="894"/>
      <c r="AT30" s="894"/>
      <c r="AU30" s="894" t="s">
        <v>578</v>
      </c>
      <c r="AV30" s="894"/>
      <c r="AW30" s="894"/>
      <c r="AX30" s="894"/>
      <c r="AY30" s="894"/>
      <c r="AZ30" s="895" t="s">
        <v>578</v>
      </c>
      <c r="BA30" s="895"/>
      <c r="BB30" s="895"/>
      <c r="BC30" s="895"/>
      <c r="BD30" s="895"/>
      <c r="BE30" s="896"/>
      <c r="BF30" s="896"/>
      <c r="BG30" s="896"/>
      <c r="BH30" s="896"/>
      <c r="BI30" s="897"/>
      <c r="BJ30" s="231"/>
      <c r="BK30" s="231"/>
      <c r="BL30" s="231"/>
      <c r="BM30" s="231"/>
      <c r="BN30" s="231"/>
      <c r="BO30" s="240"/>
      <c r="BP30" s="240"/>
      <c r="BQ30" s="237">
        <v>24</v>
      </c>
      <c r="BR30" s="238"/>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9"/>
    </row>
    <row r="31" spans="1:131" ht="26.25" customHeight="1" x14ac:dyDescent="0.15">
      <c r="A31" s="241">
        <v>4</v>
      </c>
      <c r="B31" s="844" t="s">
        <v>411</v>
      </c>
      <c r="C31" s="845"/>
      <c r="D31" s="845"/>
      <c r="E31" s="845"/>
      <c r="F31" s="845"/>
      <c r="G31" s="845"/>
      <c r="H31" s="845"/>
      <c r="I31" s="845"/>
      <c r="J31" s="845"/>
      <c r="K31" s="845"/>
      <c r="L31" s="845"/>
      <c r="M31" s="845"/>
      <c r="N31" s="845"/>
      <c r="O31" s="845"/>
      <c r="P31" s="846"/>
      <c r="Q31" s="847">
        <v>3</v>
      </c>
      <c r="R31" s="848"/>
      <c r="S31" s="848"/>
      <c r="T31" s="848"/>
      <c r="U31" s="848"/>
      <c r="V31" s="848">
        <v>3</v>
      </c>
      <c r="W31" s="848"/>
      <c r="X31" s="848"/>
      <c r="Y31" s="848"/>
      <c r="Z31" s="848"/>
      <c r="AA31" s="899" t="s">
        <v>578</v>
      </c>
      <c r="AB31" s="848"/>
      <c r="AC31" s="848"/>
      <c r="AD31" s="848"/>
      <c r="AE31" s="849"/>
      <c r="AF31" s="850" t="s">
        <v>412</v>
      </c>
      <c r="AG31" s="851"/>
      <c r="AH31" s="851"/>
      <c r="AI31" s="851"/>
      <c r="AJ31" s="852"/>
      <c r="AK31" s="898">
        <v>2</v>
      </c>
      <c r="AL31" s="894"/>
      <c r="AM31" s="894"/>
      <c r="AN31" s="894"/>
      <c r="AO31" s="894"/>
      <c r="AP31" s="894" t="s">
        <v>578</v>
      </c>
      <c r="AQ31" s="894"/>
      <c r="AR31" s="894"/>
      <c r="AS31" s="894"/>
      <c r="AT31" s="894"/>
      <c r="AU31" s="894" t="s">
        <v>578</v>
      </c>
      <c r="AV31" s="894"/>
      <c r="AW31" s="894"/>
      <c r="AX31" s="894"/>
      <c r="AY31" s="894"/>
      <c r="AZ31" s="895" t="s">
        <v>578</v>
      </c>
      <c r="BA31" s="895"/>
      <c r="BB31" s="895"/>
      <c r="BC31" s="895"/>
      <c r="BD31" s="895"/>
      <c r="BE31" s="896"/>
      <c r="BF31" s="896"/>
      <c r="BG31" s="896"/>
      <c r="BH31" s="896"/>
      <c r="BI31" s="897"/>
      <c r="BJ31" s="231"/>
      <c r="BK31" s="231"/>
      <c r="BL31" s="231"/>
      <c r="BM31" s="231"/>
      <c r="BN31" s="231"/>
      <c r="BO31" s="240"/>
      <c r="BP31" s="240"/>
      <c r="BQ31" s="237">
        <v>25</v>
      </c>
      <c r="BR31" s="238"/>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9"/>
    </row>
    <row r="32" spans="1:131" ht="26.25" customHeight="1" x14ac:dyDescent="0.15">
      <c r="A32" s="241">
        <v>5</v>
      </c>
      <c r="B32" s="844" t="s">
        <v>413</v>
      </c>
      <c r="C32" s="845"/>
      <c r="D32" s="845"/>
      <c r="E32" s="845"/>
      <c r="F32" s="845"/>
      <c r="G32" s="845"/>
      <c r="H32" s="845"/>
      <c r="I32" s="845"/>
      <c r="J32" s="845"/>
      <c r="K32" s="845"/>
      <c r="L32" s="845"/>
      <c r="M32" s="845"/>
      <c r="N32" s="845"/>
      <c r="O32" s="845"/>
      <c r="P32" s="846"/>
      <c r="Q32" s="847">
        <v>249</v>
      </c>
      <c r="R32" s="848"/>
      <c r="S32" s="848"/>
      <c r="T32" s="848"/>
      <c r="U32" s="848"/>
      <c r="V32" s="848">
        <v>243</v>
      </c>
      <c r="W32" s="848"/>
      <c r="X32" s="848"/>
      <c r="Y32" s="848"/>
      <c r="Z32" s="848"/>
      <c r="AA32" s="848">
        <v>6</v>
      </c>
      <c r="AB32" s="848"/>
      <c r="AC32" s="848"/>
      <c r="AD32" s="848"/>
      <c r="AE32" s="849"/>
      <c r="AF32" s="850">
        <v>293</v>
      </c>
      <c r="AG32" s="851"/>
      <c r="AH32" s="851"/>
      <c r="AI32" s="851"/>
      <c r="AJ32" s="852"/>
      <c r="AK32" s="898">
        <v>122</v>
      </c>
      <c r="AL32" s="894"/>
      <c r="AM32" s="894"/>
      <c r="AN32" s="894"/>
      <c r="AO32" s="894"/>
      <c r="AP32" s="894">
        <v>2262</v>
      </c>
      <c r="AQ32" s="894"/>
      <c r="AR32" s="894"/>
      <c r="AS32" s="894"/>
      <c r="AT32" s="894"/>
      <c r="AU32" s="894">
        <v>1489</v>
      </c>
      <c r="AV32" s="894"/>
      <c r="AW32" s="894"/>
      <c r="AX32" s="894"/>
      <c r="AY32" s="894"/>
      <c r="AZ32" s="895" t="s">
        <v>578</v>
      </c>
      <c r="BA32" s="895"/>
      <c r="BB32" s="895"/>
      <c r="BC32" s="895"/>
      <c r="BD32" s="895"/>
      <c r="BE32" s="896" t="s">
        <v>414</v>
      </c>
      <c r="BF32" s="896"/>
      <c r="BG32" s="896"/>
      <c r="BH32" s="896"/>
      <c r="BI32" s="897"/>
      <c r="BJ32" s="231"/>
      <c r="BK32" s="231"/>
      <c r="BL32" s="231"/>
      <c r="BM32" s="231"/>
      <c r="BN32" s="231"/>
      <c r="BO32" s="240"/>
      <c r="BP32" s="240"/>
      <c r="BQ32" s="237">
        <v>26</v>
      </c>
      <c r="BR32" s="238"/>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9"/>
    </row>
    <row r="33" spans="1:131" ht="26.25" customHeight="1" x14ac:dyDescent="0.15">
      <c r="A33" s="241">
        <v>6</v>
      </c>
      <c r="B33" s="844" t="s">
        <v>415</v>
      </c>
      <c r="C33" s="845"/>
      <c r="D33" s="845"/>
      <c r="E33" s="845"/>
      <c r="F33" s="845"/>
      <c r="G33" s="845"/>
      <c r="H33" s="845"/>
      <c r="I33" s="845"/>
      <c r="J33" s="845"/>
      <c r="K33" s="845"/>
      <c r="L33" s="845"/>
      <c r="M33" s="845"/>
      <c r="N33" s="845"/>
      <c r="O33" s="845"/>
      <c r="P33" s="846"/>
      <c r="Q33" s="847">
        <v>297</v>
      </c>
      <c r="R33" s="848"/>
      <c r="S33" s="848"/>
      <c r="T33" s="848"/>
      <c r="U33" s="848"/>
      <c r="V33" s="848">
        <v>296</v>
      </c>
      <c r="W33" s="848"/>
      <c r="X33" s="848"/>
      <c r="Y33" s="848"/>
      <c r="Z33" s="848"/>
      <c r="AA33" s="848">
        <v>0</v>
      </c>
      <c r="AB33" s="848"/>
      <c r="AC33" s="848"/>
      <c r="AD33" s="848"/>
      <c r="AE33" s="849"/>
      <c r="AF33" s="850">
        <v>0</v>
      </c>
      <c r="AG33" s="851"/>
      <c r="AH33" s="851"/>
      <c r="AI33" s="851"/>
      <c r="AJ33" s="852"/>
      <c r="AK33" s="898">
        <v>104</v>
      </c>
      <c r="AL33" s="894"/>
      <c r="AM33" s="894"/>
      <c r="AN33" s="894"/>
      <c r="AO33" s="894"/>
      <c r="AP33" s="894">
        <v>1450</v>
      </c>
      <c r="AQ33" s="894"/>
      <c r="AR33" s="894"/>
      <c r="AS33" s="894"/>
      <c r="AT33" s="894"/>
      <c r="AU33" s="894">
        <v>1440</v>
      </c>
      <c r="AV33" s="894"/>
      <c r="AW33" s="894"/>
      <c r="AX33" s="894"/>
      <c r="AY33" s="894"/>
      <c r="AZ33" s="895" t="s">
        <v>578</v>
      </c>
      <c r="BA33" s="895"/>
      <c r="BB33" s="895"/>
      <c r="BC33" s="895"/>
      <c r="BD33" s="895"/>
      <c r="BE33" s="896" t="s">
        <v>416</v>
      </c>
      <c r="BF33" s="896"/>
      <c r="BG33" s="896"/>
      <c r="BH33" s="896"/>
      <c r="BI33" s="897"/>
      <c r="BJ33" s="231"/>
      <c r="BK33" s="231"/>
      <c r="BL33" s="231"/>
      <c r="BM33" s="231"/>
      <c r="BN33" s="231"/>
      <c r="BO33" s="240"/>
      <c r="BP33" s="240"/>
      <c r="BQ33" s="237">
        <v>27</v>
      </c>
      <c r="BR33" s="238"/>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9"/>
    </row>
    <row r="34" spans="1:131" ht="26.25" customHeight="1" x14ac:dyDescent="0.15">
      <c r="A34" s="241">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1"/>
      <c r="BK34" s="231"/>
      <c r="BL34" s="231"/>
      <c r="BM34" s="231"/>
      <c r="BN34" s="231"/>
      <c r="BO34" s="240"/>
      <c r="BP34" s="240"/>
      <c r="BQ34" s="237">
        <v>28</v>
      </c>
      <c r="BR34" s="238"/>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9"/>
    </row>
    <row r="35" spans="1:131" ht="26.25" customHeight="1" x14ac:dyDescent="0.15">
      <c r="A35" s="241">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1"/>
      <c r="BK35" s="231"/>
      <c r="BL35" s="231"/>
      <c r="BM35" s="231"/>
      <c r="BN35" s="231"/>
      <c r="BO35" s="240"/>
      <c r="BP35" s="240"/>
      <c r="BQ35" s="237">
        <v>29</v>
      </c>
      <c r="BR35" s="238"/>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9"/>
    </row>
    <row r="36" spans="1:131" ht="26.25" customHeight="1" x14ac:dyDescent="0.15">
      <c r="A36" s="241">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1"/>
      <c r="BK36" s="231"/>
      <c r="BL36" s="231"/>
      <c r="BM36" s="231"/>
      <c r="BN36" s="231"/>
      <c r="BO36" s="240"/>
      <c r="BP36" s="240"/>
      <c r="BQ36" s="237">
        <v>30</v>
      </c>
      <c r="BR36" s="238"/>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9"/>
    </row>
    <row r="37" spans="1:131" ht="26.25" customHeight="1" x14ac:dyDescent="0.15">
      <c r="A37" s="241">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1"/>
      <c r="BK37" s="231"/>
      <c r="BL37" s="231"/>
      <c r="BM37" s="231"/>
      <c r="BN37" s="231"/>
      <c r="BO37" s="240"/>
      <c r="BP37" s="240"/>
      <c r="BQ37" s="237">
        <v>31</v>
      </c>
      <c r="BR37" s="238"/>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9"/>
    </row>
    <row r="38" spans="1:131" ht="26.25" customHeight="1" x14ac:dyDescent="0.15">
      <c r="A38" s="241">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1"/>
      <c r="BK38" s="231"/>
      <c r="BL38" s="231"/>
      <c r="BM38" s="231"/>
      <c r="BN38" s="231"/>
      <c r="BO38" s="240"/>
      <c r="BP38" s="240"/>
      <c r="BQ38" s="237">
        <v>32</v>
      </c>
      <c r="BR38" s="238"/>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9"/>
    </row>
    <row r="39" spans="1:131" ht="26.25" customHeight="1" x14ac:dyDescent="0.15">
      <c r="A39" s="241">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1"/>
      <c r="BK39" s="231"/>
      <c r="BL39" s="231"/>
      <c r="BM39" s="231"/>
      <c r="BN39" s="231"/>
      <c r="BO39" s="240"/>
      <c r="BP39" s="240"/>
      <c r="BQ39" s="237">
        <v>33</v>
      </c>
      <c r="BR39" s="238"/>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9"/>
    </row>
    <row r="40" spans="1:131" ht="26.25" customHeight="1" x14ac:dyDescent="0.15">
      <c r="A40" s="237">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1"/>
      <c r="BK40" s="231"/>
      <c r="BL40" s="231"/>
      <c r="BM40" s="231"/>
      <c r="BN40" s="231"/>
      <c r="BO40" s="240"/>
      <c r="BP40" s="240"/>
      <c r="BQ40" s="237">
        <v>34</v>
      </c>
      <c r="BR40" s="238"/>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9"/>
    </row>
    <row r="41" spans="1:131" ht="26.25" customHeight="1" x14ac:dyDescent="0.15">
      <c r="A41" s="237">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1"/>
      <c r="BK41" s="231"/>
      <c r="BL41" s="231"/>
      <c r="BM41" s="231"/>
      <c r="BN41" s="231"/>
      <c r="BO41" s="240"/>
      <c r="BP41" s="240"/>
      <c r="BQ41" s="237">
        <v>35</v>
      </c>
      <c r="BR41" s="238"/>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9"/>
    </row>
    <row r="42" spans="1:131" ht="26.25" customHeight="1" x14ac:dyDescent="0.15">
      <c r="A42" s="237">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1"/>
      <c r="BK42" s="231"/>
      <c r="BL42" s="231"/>
      <c r="BM42" s="231"/>
      <c r="BN42" s="231"/>
      <c r="BO42" s="240"/>
      <c r="BP42" s="240"/>
      <c r="BQ42" s="237">
        <v>36</v>
      </c>
      <c r="BR42" s="238"/>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9"/>
    </row>
    <row r="43" spans="1:131" ht="26.25" customHeight="1" x14ac:dyDescent="0.15">
      <c r="A43" s="237">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1"/>
      <c r="BK43" s="231"/>
      <c r="BL43" s="231"/>
      <c r="BM43" s="231"/>
      <c r="BN43" s="231"/>
      <c r="BO43" s="240"/>
      <c r="BP43" s="240"/>
      <c r="BQ43" s="237">
        <v>37</v>
      </c>
      <c r="BR43" s="238"/>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9"/>
    </row>
    <row r="44" spans="1:131" ht="26.25" customHeight="1" x14ac:dyDescent="0.15">
      <c r="A44" s="237">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1"/>
      <c r="BK44" s="231"/>
      <c r="BL44" s="231"/>
      <c r="BM44" s="231"/>
      <c r="BN44" s="231"/>
      <c r="BO44" s="240"/>
      <c r="BP44" s="240"/>
      <c r="BQ44" s="237">
        <v>38</v>
      </c>
      <c r="BR44" s="238"/>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9"/>
    </row>
    <row r="45" spans="1:131" ht="26.25" customHeight="1" x14ac:dyDescent="0.15">
      <c r="A45" s="237">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1"/>
      <c r="BK45" s="231"/>
      <c r="BL45" s="231"/>
      <c r="BM45" s="231"/>
      <c r="BN45" s="231"/>
      <c r="BO45" s="240"/>
      <c r="BP45" s="240"/>
      <c r="BQ45" s="237">
        <v>39</v>
      </c>
      <c r="BR45" s="238"/>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9"/>
    </row>
    <row r="46" spans="1:131" ht="26.25" customHeight="1" x14ac:dyDescent="0.15">
      <c r="A46" s="237">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1"/>
      <c r="BK46" s="231"/>
      <c r="BL46" s="231"/>
      <c r="BM46" s="231"/>
      <c r="BN46" s="231"/>
      <c r="BO46" s="240"/>
      <c r="BP46" s="240"/>
      <c r="BQ46" s="237">
        <v>40</v>
      </c>
      <c r="BR46" s="238"/>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9"/>
    </row>
    <row r="47" spans="1:131" ht="26.25" customHeight="1" x14ac:dyDescent="0.15">
      <c r="A47" s="237">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1"/>
      <c r="BK47" s="231"/>
      <c r="BL47" s="231"/>
      <c r="BM47" s="231"/>
      <c r="BN47" s="231"/>
      <c r="BO47" s="240"/>
      <c r="BP47" s="240"/>
      <c r="BQ47" s="237">
        <v>41</v>
      </c>
      <c r="BR47" s="238"/>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9"/>
    </row>
    <row r="48" spans="1:131" ht="26.25" customHeight="1" x14ac:dyDescent="0.15">
      <c r="A48" s="237">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1"/>
      <c r="BK48" s="231"/>
      <c r="BL48" s="231"/>
      <c r="BM48" s="231"/>
      <c r="BN48" s="231"/>
      <c r="BO48" s="240"/>
      <c r="BP48" s="240"/>
      <c r="BQ48" s="237">
        <v>42</v>
      </c>
      <c r="BR48" s="238"/>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9"/>
    </row>
    <row r="49" spans="1:131" ht="26.25" customHeight="1" x14ac:dyDescent="0.15">
      <c r="A49" s="237">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1"/>
      <c r="BK49" s="231"/>
      <c r="BL49" s="231"/>
      <c r="BM49" s="231"/>
      <c r="BN49" s="231"/>
      <c r="BO49" s="240"/>
      <c r="BP49" s="240"/>
      <c r="BQ49" s="237">
        <v>43</v>
      </c>
      <c r="BR49" s="238"/>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9"/>
    </row>
    <row r="50" spans="1:131" ht="26.25" customHeight="1" x14ac:dyDescent="0.15">
      <c r="A50" s="237">
        <v>23</v>
      </c>
      <c r="B50" s="844"/>
      <c r="C50" s="845"/>
      <c r="D50" s="845"/>
      <c r="E50" s="845"/>
      <c r="F50" s="845"/>
      <c r="G50" s="845"/>
      <c r="H50" s="845"/>
      <c r="I50" s="845"/>
      <c r="J50" s="845"/>
      <c r="K50" s="845"/>
      <c r="L50" s="845"/>
      <c r="M50" s="845"/>
      <c r="N50" s="845"/>
      <c r="O50" s="845"/>
      <c r="P50" s="846"/>
      <c r="Q50" s="900"/>
      <c r="R50" s="901"/>
      <c r="S50" s="901"/>
      <c r="T50" s="901"/>
      <c r="U50" s="901"/>
      <c r="V50" s="901"/>
      <c r="W50" s="901"/>
      <c r="X50" s="901"/>
      <c r="Y50" s="901"/>
      <c r="Z50" s="901"/>
      <c r="AA50" s="901"/>
      <c r="AB50" s="901"/>
      <c r="AC50" s="901"/>
      <c r="AD50" s="901"/>
      <c r="AE50" s="902"/>
      <c r="AF50" s="850"/>
      <c r="AG50" s="851"/>
      <c r="AH50" s="851"/>
      <c r="AI50" s="851"/>
      <c r="AJ50" s="852"/>
      <c r="AK50" s="904"/>
      <c r="AL50" s="901"/>
      <c r="AM50" s="901"/>
      <c r="AN50" s="901"/>
      <c r="AO50" s="901"/>
      <c r="AP50" s="901"/>
      <c r="AQ50" s="901"/>
      <c r="AR50" s="901"/>
      <c r="AS50" s="901"/>
      <c r="AT50" s="901"/>
      <c r="AU50" s="901"/>
      <c r="AV50" s="901"/>
      <c r="AW50" s="901"/>
      <c r="AX50" s="901"/>
      <c r="AY50" s="901"/>
      <c r="AZ50" s="903"/>
      <c r="BA50" s="903"/>
      <c r="BB50" s="903"/>
      <c r="BC50" s="903"/>
      <c r="BD50" s="903"/>
      <c r="BE50" s="896"/>
      <c r="BF50" s="896"/>
      <c r="BG50" s="896"/>
      <c r="BH50" s="896"/>
      <c r="BI50" s="897"/>
      <c r="BJ50" s="231"/>
      <c r="BK50" s="231"/>
      <c r="BL50" s="231"/>
      <c r="BM50" s="231"/>
      <c r="BN50" s="231"/>
      <c r="BO50" s="240"/>
      <c r="BP50" s="240"/>
      <c r="BQ50" s="237">
        <v>44</v>
      </c>
      <c r="BR50" s="238"/>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9"/>
    </row>
    <row r="51" spans="1:131" ht="26.25" customHeight="1" x14ac:dyDescent="0.15">
      <c r="A51" s="237">
        <v>24</v>
      </c>
      <c r="B51" s="844"/>
      <c r="C51" s="845"/>
      <c r="D51" s="845"/>
      <c r="E51" s="845"/>
      <c r="F51" s="845"/>
      <c r="G51" s="845"/>
      <c r="H51" s="845"/>
      <c r="I51" s="845"/>
      <c r="J51" s="845"/>
      <c r="K51" s="845"/>
      <c r="L51" s="845"/>
      <c r="M51" s="845"/>
      <c r="N51" s="845"/>
      <c r="O51" s="845"/>
      <c r="P51" s="846"/>
      <c r="Q51" s="900"/>
      <c r="R51" s="901"/>
      <c r="S51" s="901"/>
      <c r="T51" s="901"/>
      <c r="U51" s="901"/>
      <c r="V51" s="901"/>
      <c r="W51" s="901"/>
      <c r="X51" s="901"/>
      <c r="Y51" s="901"/>
      <c r="Z51" s="901"/>
      <c r="AA51" s="901"/>
      <c r="AB51" s="901"/>
      <c r="AC51" s="901"/>
      <c r="AD51" s="901"/>
      <c r="AE51" s="902"/>
      <c r="AF51" s="850"/>
      <c r="AG51" s="851"/>
      <c r="AH51" s="851"/>
      <c r="AI51" s="851"/>
      <c r="AJ51" s="852"/>
      <c r="AK51" s="904"/>
      <c r="AL51" s="901"/>
      <c r="AM51" s="901"/>
      <c r="AN51" s="901"/>
      <c r="AO51" s="901"/>
      <c r="AP51" s="901"/>
      <c r="AQ51" s="901"/>
      <c r="AR51" s="901"/>
      <c r="AS51" s="901"/>
      <c r="AT51" s="901"/>
      <c r="AU51" s="901"/>
      <c r="AV51" s="901"/>
      <c r="AW51" s="901"/>
      <c r="AX51" s="901"/>
      <c r="AY51" s="901"/>
      <c r="AZ51" s="903"/>
      <c r="BA51" s="903"/>
      <c r="BB51" s="903"/>
      <c r="BC51" s="903"/>
      <c r="BD51" s="903"/>
      <c r="BE51" s="896"/>
      <c r="BF51" s="896"/>
      <c r="BG51" s="896"/>
      <c r="BH51" s="896"/>
      <c r="BI51" s="897"/>
      <c r="BJ51" s="231"/>
      <c r="BK51" s="231"/>
      <c r="BL51" s="231"/>
      <c r="BM51" s="231"/>
      <c r="BN51" s="231"/>
      <c r="BO51" s="240"/>
      <c r="BP51" s="240"/>
      <c r="BQ51" s="237">
        <v>45</v>
      </c>
      <c r="BR51" s="238"/>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9"/>
    </row>
    <row r="52" spans="1:131" ht="26.25" customHeight="1" x14ac:dyDescent="0.15">
      <c r="A52" s="237">
        <v>25</v>
      </c>
      <c r="B52" s="844"/>
      <c r="C52" s="845"/>
      <c r="D52" s="845"/>
      <c r="E52" s="845"/>
      <c r="F52" s="845"/>
      <c r="G52" s="845"/>
      <c r="H52" s="845"/>
      <c r="I52" s="845"/>
      <c r="J52" s="845"/>
      <c r="K52" s="845"/>
      <c r="L52" s="845"/>
      <c r="M52" s="845"/>
      <c r="N52" s="845"/>
      <c r="O52" s="845"/>
      <c r="P52" s="846"/>
      <c r="Q52" s="900"/>
      <c r="R52" s="901"/>
      <c r="S52" s="901"/>
      <c r="T52" s="901"/>
      <c r="U52" s="901"/>
      <c r="V52" s="901"/>
      <c r="W52" s="901"/>
      <c r="X52" s="901"/>
      <c r="Y52" s="901"/>
      <c r="Z52" s="901"/>
      <c r="AA52" s="901"/>
      <c r="AB52" s="901"/>
      <c r="AC52" s="901"/>
      <c r="AD52" s="901"/>
      <c r="AE52" s="902"/>
      <c r="AF52" s="850"/>
      <c r="AG52" s="851"/>
      <c r="AH52" s="851"/>
      <c r="AI52" s="851"/>
      <c r="AJ52" s="852"/>
      <c r="AK52" s="904"/>
      <c r="AL52" s="901"/>
      <c r="AM52" s="901"/>
      <c r="AN52" s="901"/>
      <c r="AO52" s="901"/>
      <c r="AP52" s="901"/>
      <c r="AQ52" s="901"/>
      <c r="AR52" s="901"/>
      <c r="AS52" s="901"/>
      <c r="AT52" s="901"/>
      <c r="AU52" s="901"/>
      <c r="AV52" s="901"/>
      <c r="AW52" s="901"/>
      <c r="AX52" s="901"/>
      <c r="AY52" s="901"/>
      <c r="AZ52" s="903"/>
      <c r="BA52" s="903"/>
      <c r="BB52" s="903"/>
      <c r="BC52" s="903"/>
      <c r="BD52" s="903"/>
      <c r="BE52" s="896"/>
      <c r="BF52" s="896"/>
      <c r="BG52" s="896"/>
      <c r="BH52" s="896"/>
      <c r="BI52" s="897"/>
      <c r="BJ52" s="231"/>
      <c r="BK52" s="231"/>
      <c r="BL52" s="231"/>
      <c r="BM52" s="231"/>
      <c r="BN52" s="231"/>
      <c r="BO52" s="240"/>
      <c r="BP52" s="240"/>
      <c r="BQ52" s="237">
        <v>46</v>
      </c>
      <c r="BR52" s="238"/>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9"/>
    </row>
    <row r="53" spans="1:131" ht="26.25" customHeight="1" x14ac:dyDescent="0.15">
      <c r="A53" s="237">
        <v>26</v>
      </c>
      <c r="B53" s="844"/>
      <c r="C53" s="845"/>
      <c r="D53" s="845"/>
      <c r="E53" s="845"/>
      <c r="F53" s="845"/>
      <c r="G53" s="845"/>
      <c r="H53" s="845"/>
      <c r="I53" s="845"/>
      <c r="J53" s="845"/>
      <c r="K53" s="845"/>
      <c r="L53" s="845"/>
      <c r="M53" s="845"/>
      <c r="N53" s="845"/>
      <c r="O53" s="845"/>
      <c r="P53" s="846"/>
      <c r="Q53" s="900"/>
      <c r="R53" s="901"/>
      <c r="S53" s="901"/>
      <c r="T53" s="901"/>
      <c r="U53" s="901"/>
      <c r="V53" s="901"/>
      <c r="W53" s="901"/>
      <c r="X53" s="901"/>
      <c r="Y53" s="901"/>
      <c r="Z53" s="901"/>
      <c r="AA53" s="901"/>
      <c r="AB53" s="901"/>
      <c r="AC53" s="901"/>
      <c r="AD53" s="901"/>
      <c r="AE53" s="902"/>
      <c r="AF53" s="850"/>
      <c r="AG53" s="851"/>
      <c r="AH53" s="851"/>
      <c r="AI53" s="851"/>
      <c r="AJ53" s="852"/>
      <c r="AK53" s="904"/>
      <c r="AL53" s="901"/>
      <c r="AM53" s="901"/>
      <c r="AN53" s="901"/>
      <c r="AO53" s="901"/>
      <c r="AP53" s="901"/>
      <c r="AQ53" s="901"/>
      <c r="AR53" s="901"/>
      <c r="AS53" s="901"/>
      <c r="AT53" s="901"/>
      <c r="AU53" s="901"/>
      <c r="AV53" s="901"/>
      <c r="AW53" s="901"/>
      <c r="AX53" s="901"/>
      <c r="AY53" s="901"/>
      <c r="AZ53" s="903"/>
      <c r="BA53" s="903"/>
      <c r="BB53" s="903"/>
      <c r="BC53" s="903"/>
      <c r="BD53" s="903"/>
      <c r="BE53" s="896"/>
      <c r="BF53" s="896"/>
      <c r="BG53" s="896"/>
      <c r="BH53" s="896"/>
      <c r="BI53" s="897"/>
      <c r="BJ53" s="231"/>
      <c r="BK53" s="231"/>
      <c r="BL53" s="231"/>
      <c r="BM53" s="231"/>
      <c r="BN53" s="231"/>
      <c r="BO53" s="240"/>
      <c r="BP53" s="240"/>
      <c r="BQ53" s="237">
        <v>47</v>
      </c>
      <c r="BR53" s="238"/>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9"/>
    </row>
    <row r="54" spans="1:131" ht="26.25" customHeight="1" x14ac:dyDescent="0.15">
      <c r="A54" s="237">
        <v>27</v>
      </c>
      <c r="B54" s="844"/>
      <c r="C54" s="845"/>
      <c r="D54" s="845"/>
      <c r="E54" s="845"/>
      <c r="F54" s="845"/>
      <c r="G54" s="845"/>
      <c r="H54" s="845"/>
      <c r="I54" s="845"/>
      <c r="J54" s="845"/>
      <c r="K54" s="845"/>
      <c r="L54" s="845"/>
      <c r="M54" s="845"/>
      <c r="N54" s="845"/>
      <c r="O54" s="845"/>
      <c r="P54" s="846"/>
      <c r="Q54" s="900"/>
      <c r="R54" s="901"/>
      <c r="S54" s="901"/>
      <c r="T54" s="901"/>
      <c r="U54" s="901"/>
      <c r="V54" s="901"/>
      <c r="W54" s="901"/>
      <c r="X54" s="901"/>
      <c r="Y54" s="901"/>
      <c r="Z54" s="901"/>
      <c r="AA54" s="901"/>
      <c r="AB54" s="901"/>
      <c r="AC54" s="901"/>
      <c r="AD54" s="901"/>
      <c r="AE54" s="902"/>
      <c r="AF54" s="850"/>
      <c r="AG54" s="851"/>
      <c r="AH54" s="851"/>
      <c r="AI54" s="851"/>
      <c r="AJ54" s="852"/>
      <c r="AK54" s="904"/>
      <c r="AL54" s="901"/>
      <c r="AM54" s="901"/>
      <c r="AN54" s="901"/>
      <c r="AO54" s="901"/>
      <c r="AP54" s="901"/>
      <c r="AQ54" s="901"/>
      <c r="AR54" s="901"/>
      <c r="AS54" s="901"/>
      <c r="AT54" s="901"/>
      <c r="AU54" s="901"/>
      <c r="AV54" s="901"/>
      <c r="AW54" s="901"/>
      <c r="AX54" s="901"/>
      <c r="AY54" s="901"/>
      <c r="AZ54" s="903"/>
      <c r="BA54" s="903"/>
      <c r="BB54" s="903"/>
      <c r="BC54" s="903"/>
      <c r="BD54" s="903"/>
      <c r="BE54" s="896"/>
      <c r="BF54" s="896"/>
      <c r="BG54" s="896"/>
      <c r="BH54" s="896"/>
      <c r="BI54" s="897"/>
      <c r="BJ54" s="231"/>
      <c r="BK54" s="231"/>
      <c r="BL54" s="231"/>
      <c r="BM54" s="231"/>
      <c r="BN54" s="231"/>
      <c r="BO54" s="240"/>
      <c r="BP54" s="240"/>
      <c r="BQ54" s="237">
        <v>48</v>
      </c>
      <c r="BR54" s="238"/>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9"/>
    </row>
    <row r="55" spans="1:131" ht="26.25" customHeight="1" x14ac:dyDescent="0.15">
      <c r="A55" s="237">
        <v>28</v>
      </c>
      <c r="B55" s="844"/>
      <c r="C55" s="845"/>
      <c r="D55" s="845"/>
      <c r="E55" s="845"/>
      <c r="F55" s="845"/>
      <c r="G55" s="845"/>
      <c r="H55" s="845"/>
      <c r="I55" s="845"/>
      <c r="J55" s="845"/>
      <c r="K55" s="845"/>
      <c r="L55" s="845"/>
      <c r="M55" s="845"/>
      <c r="N55" s="845"/>
      <c r="O55" s="845"/>
      <c r="P55" s="846"/>
      <c r="Q55" s="900"/>
      <c r="R55" s="901"/>
      <c r="S55" s="901"/>
      <c r="T55" s="901"/>
      <c r="U55" s="901"/>
      <c r="V55" s="901"/>
      <c r="W55" s="901"/>
      <c r="X55" s="901"/>
      <c r="Y55" s="901"/>
      <c r="Z55" s="901"/>
      <c r="AA55" s="901"/>
      <c r="AB55" s="901"/>
      <c r="AC55" s="901"/>
      <c r="AD55" s="901"/>
      <c r="AE55" s="902"/>
      <c r="AF55" s="850"/>
      <c r="AG55" s="851"/>
      <c r="AH55" s="851"/>
      <c r="AI55" s="851"/>
      <c r="AJ55" s="852"/>
      <c r="AK55" s="904"/>
      <c r="AL55" s="901"/>
      <c r="AM55" s="901"/>
      <c r="AN55" s="901"/>
      <c r="AO55" s="901"/>
      <c r="AP55" s="901"/>
      <c r="AQ55" s="901"/>
      <c r="AR55" s="901"/>
      <c r="AS55" s="901"/>
      <c r="AT55" s="901"/>
      <c r="AU55" s="901"/>
      <c r="AV55" s="901"/>
      <c r="AW55" s="901"/>
      <c r="AX55" s="901"/>
      <c r="AY55" s="901"/>
      <c r="AZ55" s="903"/>
      <c r="BA55" s="903"/>
      <c r="BB55" s="903"/>
      <c r="BC55" s="903"/>
      <c r="BD55" s="903"/>
      <c r="BE55" s="896"/>
      <c r="BF55" s="896"/>
      <c r="BG55" s="896"/>
      <c r="BH55" s="896"/>
      <c r="BI55" s="897"/>
      <c r="BJ55" s="231"/>
      <c r="BK55" s="231"/>
      <c r="BL55" s="231"/>
      <c r="BM55" s="231"/>
      <c r="BN55" s="231"/>
      <c r="BO55" s="240"/>
      <c r="BP55" s="240"/>
      <c r="BQ55" s="237">
        <v>49</v>
      </c>
      <c r="BR55" s="238"/>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9"/>
    </row>
    <row r="56" spans="1:131" ht="26.25" customHeight="1" x14ac:dyDescent="0.15">
      <c r="A56" s="237">
        <v>29</v>
      </c>
      <c r="B56" s="844"/>
      <c r="C56" s="845"/>
      <c r="D56" s="845"/>
      <c r="E56" s="845"/>
      <c r="F56" s="845"/>
      <c r="G56" s="845"/>
      <c r="H56" s="845"/>
      <c r="I56" s="845"/>
      <c r="J56" s="845"/>
      <c r="K56" s="845"/>
      <c r="L56" s="845"/>
      <c r="M56" s="845"/>
      <c r="N56" s="845"/>
      <c r="O56" s="845"/>
      <c r="P56" s="846"/>
      <c r="Q56" s="900"/>
      <c r="R56" s="901"/>
      <c r="S56" s="901"/>
      <c r="T56" s="901"/>
      <c r="U56" s="901"/>
      <c r="V56" s="901"/>
      <c r="W56" s="901"/>
      <c r="X56" s="901"/>
      <c r="Y56" s="901"/>
      <c r="Z56" s="901"/>
      <c r="AA56" s="901"/>
      <c r="AB56" s="901"/>
      <c r="AC56" s="901"/>
      <c r="AD56" s="901"/>
      <c r="AE56" s="902"/>
      <c r="AF56" s="850"/>
      <c r="AG56" s="851"/>
      <c r="AH56" s="851"/>
      <c r="AI56" s="851"/>
      <c r="AJ56" s="852"/>
      <c r="AK56" s="904"/>
      <c r="AL56" s="901"/>
      <c r="AM56" s="901"/>
      <c r="AN56" s="901"/>
      <c r="AO56" s="901"/>
      <c r="AP56" s="901"/>
      <c r="AQ56" s="901"/>
      <c r="AR56" s="901"/>
      <c r="AS56" s="901"/>
      <c r="AT56" s="901"/>
      <c r="AU56" s="901"/>
      <c r="AV56" s="901"/>
      <c r="AW56" s="901"/>
      <c r="AX56" s="901"/>
      <c r="AY56" s="901"/>
      <c r="AZ56" s="903"/>
      <c r="BA56" s="903"/>
      <c r="BB56" s="903"/>
      <c r="BC56" s="903"/>
      <c r="BD56" s="903"/>
      <c r="BE56" s="896"/>
      <c r="BF56" s="896"/>
      <c r="BG56" s="896"/>
      <c r="BH56" s="896"/>
      <c r="BI56" s="897"/>
      <c r="BJ56" s="231"/>
      <c r="BK56" s="231"/>
      <c r="BL56" s="231"/>
      <c r="BM56" s="231"/>
      <c r="BN56" s="231"/>
      <c r="BO56" s="240"/>
      <c r="BP56" s="240"/>
      <c r="BQ56" s="237">
        <v>50</v>
      </c>
      <c r="BR56" s="238"/>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9"/>
    </row>
    <row r="57" spans="1:131" ht="26.25" customHeight="1" x14ac:dyDescent="0.15">
      <c r="A57" s="237">
        <v>30</v>
      </c>
      <c r="B57" s="844"/>
      <c r="C57" s="845"/>
      <c r="D57" s="845"/>
      <c r="E57" s="845"/>
      <c r="F57" s="845"/>
      <c r="G57" s="845"/>
      <c r="H57" s="845"/>
      <c r="I57" s="845"/>
      <c r="J57" s="845"/>
      <c r="K57" s="845"/>
      <c r="L57" s="845"/>
      <c r="M57" s="845"/>
      <c r="N57" s="845"/>
      <c r="O57" s="845"/>
      <c r="P57" s="846"/>
      <c r="Q57" s="900"/>
      <c r="R57" s="901"/>
      <c r="S57" s="901"/>
      <c r="T57" s="901"/>
      <c r="U57" s="901"/>
      <c r="V57" s="901"/>
      <c r="W57" s="901"/>
      <c r="X57" s="901"/>
      <c r="Y57" s="901"/>
      <c r="Z57" s="901"/>
      <c r="AA57" s="901"/>
      <c r="AB57" s="901"/>
      <c r="AC57" s="901"/>
      <c r="AD57" s="901"/>
      <c r="AE57" s="902"/>
      <c r="AF57" s="850"/>
      <c r="AG57" s="851"/>
      <c r="AH57" s="851"/>
      <c r="AI57" s="851"/>
      <c r="AJ57" s="852"/>
      <c r="AK57" s="904"/>
      <c r="AL57" s="901"/>
      <c r="AM57" s="901"/>
      <c r="AN57" s="901"/>
      <c r="AO57" s="901"/>
      <c r="AP57" s="901"/>
      <c r="AQ57" s="901"/>
      <c r="AR57" s="901"/>
      <c r="AS57" s="901"/>
      <c r="AT57" s="901"/>
      <c r="AU57" s="901"/>
      <c r="AV57" s="901"/>
      <c r="AW57" s="901"/>
      <c r="AX57" s="901"/>
      <c r="AY57" s="901"/>
      <c r="AZ57" s="903"/>
      <c r="BA57" s="903"/>
      <c r="BB57" s="903"/>
      <c r="BC57" s="903"/>
      <c r="BD57" s="903"/>
      <c r="BE57" s="896"/>
      <c r="BF57" s="896"/>
      <c r="BG57" s="896"/>
      <c r="BH57" s="896"/>
      <c r="BI57" s="897"/>
      <c r="BJ57" s="231"/>
      <c r="BK57" s="231"/>
      <c r="BL57" s="231"/>
      <c r="BM57" s="231"/>
      <c r="BN57" s="231"/>
      <c r="BO57" s="240"/>
      <c r="BP57" s="240"/>
      <c r="BQ57" s="237">
        <v>51</v>
      </c>
      <c r="BR57" s="238"/>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9"/>
    </row>
    <row r="58" spans="1:131" ht="26.25" customHeight="1" x14ac:dyDescent="0.15">
      <c r="A58" s="237">
        <v>31</v>
      </c>
      <c r="B58" s="844"/>
      <c r="C58" s="845"/>
      <c r="D58" s="845"/>
      <c r="E58" s="845"/>
      <c r="F58" s="845"/>
      <c r="G58" s="845"/>
      <c r="H58" s="845"/>
      <c r="I58" s="845"/>
      <c r="J58" s="845"/>
      <c r="K58" s="845"/>
      <c r="L58" s="845"/>
      <c r="M58" s="845"/>
      <c r="N58" s="845"/>
      <c r="O58" s="845"/>
      <c r="P58" s="846"/>
      <c r="Q58" s="900"/>
      <c r="R58" s="901"/>
      <c r="S58" s="901"/>
      <c r="T58" s="901"/>
      <c r="U58" s="901"/>
      <c r="V58" s="901"/>
      <c r="W58" s="901"/>
      <c r="X58" s="901"/>
      <c r="Y58" s="901"/>
      <c r="Z58" s="901"/>
      <c r="AA58" s="901"/>
      <c r="AB58" s="901"/>
      <c r="AC58" s="901"/>
      <c r="AD58" s="901"/>
      <c r="AE58" s="902"/>
      <c r="AF58" s="850"/>
      <c r="AG58" s="851"/>
      <c r="AH58" s="851"/>
      <c r="AI58" s="851"/>
      <c r="AJ58" s="852"/>
      <c r="AK58" s="904"/>
      <c r="AL58" s="901"/>
      <c r="AM58" s="901"/>
      <c r="AN58" s="901"/>
      <c r="AO58" s="901"/>
      <c r="AP58" s="901"/>
      <c r="AQ58" s="901"/>
      <c r="AR58" s="901"/>
      <c r="AS58" s="901"/>
      <c r="AT58" s="901"/>
      <c r="AU58" s="901"/>
      <c r="AV58" s="901"/>
      <c r="AW58" s="901"/>
      <c r="AX58" s="901"/>
      <c r="AY58" s="901"/>
      <c r="AZ58" s="903"/>
      <c r="BA58" s="903"/>
      <c r="BB58" s="903"/>
      <c r="BC58" s="903"/>
      <c r="BD58" s="903"/>
      <c r="BE58" s="896"/>
      <c r="BF58" s="896"/>
      <c r="BG58" s="896"/>
      <c r="BH58" s="896"/>
      <c r="BI58" s="897"/>
      <c r="BJ58" s="231"/>
      <c r="BK58" s="231"/>
      <c r="BL58" s="231"/>
      <c r="BM58" s="231"/>
      <c r="BN58" s="231"/>
      <c r="BO58" s="240"/>
      <c r="BP58" s="240"/>
      <c r="BQ58" s="237">
        <v>52</v>
      </c>
      <c r="BR58" s="238"/>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9"/>
    </row>
    <row r="59" spans="1:131" ht="26.25" customHeight="1" x14ac:dyDescent="0.15">
      <c r="A59" s="237">
        <v>32</v>
      </c>
      <c r="B59" s="844"/>
      <c r="C59" s="845"/>
      <c r="D59" s="845"/>
      <c r="E59" s="845"/>
      <c r="F59" s="845"/>
      <c r="G59" s="845"/>
      <c r="H59" s="845"/>
      <c r="I59" s="845"/>
      <c r="J59" s="845"/>
      <c r="K59" s="845"/>
      <c r="L59" s="845"/>
      <c r="M59" s="845"/>
      <c r="N59" s="845"/>
      <c r="O59" s="845"/>
      <c r="P59" s="846"/>
      <c r="Q59" s="900"/>
      <c r="R59" s="901"/>
      <c r="S59" s="901"/>
      <c r="T59" s="901"/>
      <c r="U59" s="901"/>
      <c r="V59" s="901"/>
      <c r="W59" s="901"/>
      <c r="X59" s="901"/>
      <c r="Y59" s="901"/>
      <c r="Z59" s="901"/>
      <c r="AA59" s="901"/>
      <c r="AB59" s="901"/>
      <c r="AC59" s="901"/>
      <c r="AD59" s="901"/>
      <c r="AE59" s="902"/>
      <c r="AF59" s="850"/>
      <c r="AG59" s="851"/>
      <c r="AH59" s="851"/>
      <c r="AI59" s="851"/>
      <c r="AJ59" s="852"/>
      <c r="AK59" s="904"/>
      <c r="AL59" s="901"/>
      <c r="AM59" s="901"/>
      <c r="AN59" s="901"/>
      <c r="AO59" s="901"/>
      <c r="AP59" s="901"/>
      <c r="AQ59" s="901"/>
      <c r="AR59" s="901"/>
      <c r="AS59" s="901"/>
      <c r="AT59" s="901"/>
      <c r="AU59" s="901"/>
      <c r="AV59" s="901"/>
      <c r="AW59" s="901"/>
      <c r="AX59" s="901"/>
      <c r="AY59" s="901"/>
      <c r="AZ59" s="903"/>
      <c r="BA59" s="903"/>
      <c r="BB59" s="903"/>
      <c r="BC59" s="903"/>
      <c r="BD59" s="903"/>
      <c r="BE59" s="896"/>
      <c r="BF59" s="896"/>
      <c r="BG59" s="896"/>
      <c r="BH59" s="896"/>
      <c r="BI59" s="897"/>
      <c r="BJ59" s="231"/>
      <c r="BK59" s="231"/>
      <c r="BL59" s="231"/>
      <c r="BM59" s="231"/>
      <c r="BN59" s="231"/>
      <c r="BO59" s="240"/>
      <c r="BP59" s="240"/>
      <c r="BQ59" s="237">
        <v>53</v>
      </c>
      <c r="BR59" s="238"/>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9"/>
    </row>
    <row r="60" spans="1:131" ht="26.25" customHeight="1" x14ac:dyDescent="0.15">
      <c r="A60" s="237">
        <v>33</v>
      </c>
      <c r="B60" s="844"/>
      <c r="C60" s="845"/>
      <c r="D60" s="845"/>
      <c r="E60" s="845"/>
      <c r="F60" s="845"/>
      <c r="G60" s="845"/>
      <c r="H60" s="845"/>
      <c r="I60" s="845"/>
      <c r="J60" s="845"/>
      <c r="K60" s="845"/>
      <c r="L60" s="845"/>
      <c r="M60" s="845"/>
      <c r="N60" s="845"/>
      <c r="O60" s="845"/>
      <c r="P60" s="846"/>
      <c r="Q60" s="900"/>
      <c r="R60" s="901"/>
      <c r="S60" s="901"/>
      <c r="T60" s="901"/>
      <c r="U60" s="901"/>
      <c r="V60" s="901"/>
      <c r="W60" s="901"/>
      <c r="X60" s="901"/>
      <c r="Y60" s="901"/>
      <c r="Z60" s="901"/>
      <c r="AA60" s="901"/>
      <c r="AB60" s="901"/>
      <c r="AC60" s="901"/>
      <c r="AD60" s="901"/>
      <c r="AE60" s="902"/>
      <c r="AF60" s="850"/>
      <c r="AG60" s="851"/>
      <c r="AH60" s="851"/>
      <c r="AI60" s="851"/>
      <c r="AJ60" s="852"/>
      <c r="AK60" s="904"/>
      <c r="AL60" s="901"/>
      <c r="AM60" s="901"/>
      <c r="AN60" s="901"/>
      <c r="AO60" s="901"/>
      <c r="AP60" s="901"/>
      <c r="AQ60" s="901"/>
      <c r="AR60" s="901"/>
      <c r="AS60" s="901"/>
      <c r="AT60" s="901"/>
      <c r="AU60" s="901"/>
      <c r="AV60" s="901"/>
      <c r="AW60" s="901"/>
      <c r="AX60" s="901"/>
      <c r="AY60" s="901"/>
      <c r="AZ60" s="903"/>
      <c r="BA60" s="903"/>
      <c r="BB60" s="903"/>
      <c r="BC60" s="903"/>
      <c r="BD60" s="903"/>
      <c r="BE60" s="896"/>
      <c r="BF60" s="896"/>
      <c r="BG60" s="896"/>
      <c r="BH60" s="896"/>
      <c r="BI60" s="897"/>
      <c r="BJ60" s="231"/>
      <c r="BK60" s="231"/>
      <c r="BL60" s="231"/>
      <c r="BM60" s="231"/>
      <c r="BN60" s="231"/>
      <c r="BO60" s="240"/>
      <c r="BP60" s="240"/>
      <c r="BQ60" s="237">
        <v>54</v>
      </c>
      <c r="BR60" s="238"/>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9"/>
    </row>
    <row r="61" spans="1:131" ht="26.25" customHeight="1" thickBot="1" x14ac:dyDescent="0.2">
      <c r="A61" s="237">
        <v>34</v>
      </c>
      <c r="B61" s="844"/>
      <c r="C61" s="845"/>
      <c r="D61" s="845"/>
      <c r="E61" s="845"/>
      <c r="F61" s="845"/>
      <c r="G61" s="845"/>
      <c r="H61" s="845"/>
      <c r="I61" s="845"/>
      <c r="J61" s="845"/>
      <c r="K61" s="845"/>
      <c r="L61" s="845"/>
      <c r="M61" s="845"/>
      <c r="N61" s="845"/>
      <c r="O61" s="845"/>
      <c r="P61" s="846"/>
      <c r="Q61" s="900"/>
      <c r="R61" s="901"/>
      <c r="S61" s="901"/>
      <c r="T61" s="901"/>
      <c r="U61" s="901"/>
      <c r="V61" s="901"/>
      <c r="W61" s="901"/>
      <c r="X61" s="901"/>
      <c r="Y61" s="901"/>
      <c r="Z61" s="901"/>
      <c r="AA61" s="901"/>
      <c r="AB61" s="901"/>
      <c r="AC61" s="901"/>
      <c r="AD61" s="901"/>
      <c r="AE61" s="902"/>
      <c r="AF61" s="850"/>
      <c r="AG61" s="851"/>
      <c r="AH61" s="851"/>
      <c r="AI61" s="851"/>
      <c r="AJ61" s="852"/>
      <c r="AK61" s="904"/>
      <c r="AL61" s="901"/>
      <c r="AM61" s="901"/>
      <c r="AN61" s="901"/>
      <c r="AO61" s="901"/>
      <c r="AP61" s="901"/>
      <c r="AQ61" s="901"/>
      <c r="AR61" s="901"/>
      <c r="AS61" s="901"/>
      <c r="AT61" s="901"/>
      <c r="AU61" s="901"/>
      <c r="AV61" s="901"/>
      <c r="AW61" s="901"/>
      <c r="AX61" s="901"/>
      <c r="AY61" s="901"/>
      <c r="AZ61" s="903"/>
      <c r="BA61" s="903"/>
      <c r="BB61" s="903"/>
      <c r="BC61" s="903"/>
      <c r="BD61" s="903"/>
      <c r="BE61" s="896"/>
      <c r="BF61" s="896"/>
      <c r="BG61" s="896"/>
      <c r="BH61" s="896"/>
      <c r="BI61" s="897"/>
      <c r="BJ61" s="231"/>
      <c r="BK61" s="231"/>
      <c r="BL61" s="231"/>
      <c r="BM61" s="231"/>
      <c r="BN61" s="231"/>
      <c r="BO61" s="240"/>
      <c r="BP61" s="240"/>
      <c r="BQ61" s="237">
        <v>55</v>
      </c>
      <c r="BR61" s="238"/>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9"/>
    </row>
    <row r="62" spans="1:131" ht="26.25" customHeight="1" x14ac:dyDescent="0.15">
      <c r="A62" s="237">
        <v>35</v>
      </c>
      <c r="B62" s="844"/>
      <c r="C62" s="845"/>
      <c r="D62" s="845"/>
      <c r="E62" s="845"/>
      <c r="F62" s="845"/>
      <c r="G62" s="845"/>
      <c r="H62" s="845"/>
      <c r="I62" s="845"/>
      <c r="J62" s="845"/>
      <c r="K62" s="845"/>
      <c r="L62" s="845"/>
      <c r="M62" s="845"/>
      <c r="N62" s="845"/>
      <c r="O62" s="845"/>
      <c r="P62" s="846"/>
      <c r="Q62" s="900"/>
      <c r="R62" s="901"/>
      <c r="S62" s="901"/>
      <c r="T62" s="901"/>
      <c r="U62" s="901"/>
      <c r="V62" s="901"/>
      <c r="W62" s="901"/>
      <c r="X62" s="901"/>
      <c r="Y62" s="901"/>
      <c r="Z62" s="901"/>
      <c r="AA62" s="901"/>
      <c r="AB62" s="901"/>
      <c r="AC62" s="901"/>
      <c r="AD62" s="901"/>
      <c r="AE62" s="902"/>
      <c r="AF62" s="850"/>
      <c r="AG62" s="851"/>
      <c r="AH62" s="851"/>
      <c r="AI62" s="851"/>
      <c r="AJ62" s="852"/>
      <c r="AK62" s="904"/>
      <c r="AL62" s="901"/>
      <c r="AM62" s="901"/>
      <c r="AN62" s="901"/>
      <c r="AO62" s="901"/>
      <c r="AP62" s="901"/>
      <c r="AQ62" s="901"/>
      <c r="AR62" s="901"/>
      <c r="AS62" s="901"/>
      <c r="AT62" s="901"/>
      <c r="AU62" s="901"/>
      <c r="AV62" s="901"/>
      <c r="AW62" s="901"/>
      <c r="AX62" s="901"/>
      <c r="AY62" s="901"/>
      <c r="AZ62" s="903"/>
      <c r="BA62" s="903"/>
      <c r="BB62" s="903"/>
      <c r="BC62" s="903"/>
      <c r="BD62" s="903"/>
      <c r="BE62" s="896"/>
      <c r="BF62" s="896"/>
      <c r="BG62" s="896"/>
      <c r="BH62" s="896"/>
      <c r="BI62" s="897"/>
      <c r="BJ62" s="912" t="s">
        <v>417</v>
      </c>
      <c r="BK62" s="870"/>
      <c r="BL62" s="870"/>
      <c r="BM62" s="870"/>
      <c r="BN62" s="871"/>
      <c r="BO62" s="240"/>
      <c r="BP62" s="240"/>
      <c r="BQ62" s="237">
        <v>56</v>
      </c>
      <c r="BR62" s="238"/>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9"/>
    </row>
    <row r="63" spans="1:131" ht="26.25" customHeight="1" thickBot="1" x14ac:dyDescent="0.2">
      <c r="A63" s="239" t="s">
        <v>396</v>
      </c>
      <c r="B63" s="853" t="s">
        <v>418</v>
      </c>
      <c r="C63" s="854"/>
      <c r="D63" s="854"/>
      <c r="E63" s="854"/>
      <c r="F63" s="854"/>
      <c r="G63" s="854"/>
      <c r="H63" s="854"/>
      <c r="I63" s="854"/>
      <c r="J63" s="854"/>
      <c r="K63" s="854"/>
      <c r="L63" s="854"/>
      <c r="M63" s="854"/>
      <c r="N63" s="854"/>
      <c r="O63" s="854"/>
      <c r="P63" s="855"/>
      <c r="Q63" s="905"/>
      <c r="R63" s="906"/>
      <c r="S63" s="906"/>
      <c r="T63" s="906"/>
      <c r="U63" s="906"/>
      <c r="V63" s="906"/>
      <c r="W63" s="906"/>
      <c r="X63" s="906"/>
      <c r="Y63" s="906"/>
      <c r="Z63" s="906"/>
      <c r="AA63" s="906"/>
      <c r="AB63" s="906"/>
      <c r="AC63" s="906"/>
      <c r="AD63" s="906"/>
      <c r="AE63" s="907"/>
      <c r="AF63" s="908">
        <v>326</v>
      </c>
      <c r="AG63" s="909"/>
      <c r="AH63" s="909"/>
      <c r="AI63" s="909"/>
      <c r="AJ63" s="910"/>
      <c r="AK63" s="911"/>
      <c r="AL63" s="906"/>
      <c r="AM63" s="906"/>
      <c r="AN63" s="906"/>
      <c r="AO63" s="906"/>
      <c r="AP63" s="909">
        <v>3712</v>
      </c>
      <c r="AQ63" s="909"/>
      <c r="AR63" s="909"/>
      <c r="AS63" s="909"/>
      <c r="AT63" s="909"/>
      <c r="AU63" s="909">
        <v>2929</v>
      </c>
      <c r="AV63" s="909"/>
      <c r="AW63" s="909"/>
      <c r="AX63" s="909"/>
      <c r="AY63" s="909"/>
      <c r="AZ63" s="913"/>
      <c r="BA63" s="913"/>
      <c r="BB63" s="913"/>
      <c r="BC63" s="913"/>
      <c r="BD63" s="913"/>
      <c r="BE63" s="914"/>
      <c r="BF63" s="914"/>
      <c r="BG63" s="914"/>
      <c r="BH63" s="914"/>
      <c r="BI63" s="915"/>
      <c r="BJ63" s="916" t="s">
        <v>137</v>
      </c>
      <c r="BK63" s="917"/>
      <c r="BL63" s="917"/>
      <c r="BM63" s="917"/>
      <c r="BN63" s="918"/>
      <c r="BO63" s="240"/>
      <c r="BP63" s="240"/>
      <c r="BQ63" s="237">
        <v>57</v>
      </c>
      <c r="BR63" s="238"/>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9"/>
    </row>
    <row r="64" spans="1:13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9"/>
    </row>
    <row r="65" spans="1:131" ht="26.25" customHeight="1" thickBot="1" x14ac:dyDescent="0.2">
      <c r="A65" s="231" t="s">
        <v>419</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9"/>
    </row>
    <row r="66" spans="1:131" ht="26.25" customHeight="1" x14ac:dyDescent="0.15">
      <c r="A66" s="791" t="s">
        <v>420</v>
      </c>
      <c r="B66" s="792"/>
      <c r="C66" s="792"/>
      <c r="D66" s="792"/>
      <c r="E66" s="792"/>
      <c r="F66" s="792"/>
      <c r="G66" s="792"/>
      <c r="H66" s="792"/>
      <c r="I66" s="792"/>
      <c r="J66" s="792"/>
      <c r="K66" s="792"/>
      <c r="L66" s="792"/>
      <c r="M66" s="792"/>
      <c r="N66" s="792"/>
      <c r="O66" s="792"/>
      <c r="P66" s="793"/>
      <c r="Q66" s="797" t="s">
        <v>400</v>
      </c>
      <c r="R66" s="798"/>
      <c r="S66" s="798"/>
      <c r="T66" s="798"/>
      <c r="U66" s="799"/>
      <c r="V66" s="797" t="s">
        <v>401</v>
      </c>
      <c r="W66" s="798"/>
      <c r="X66" s="798"/>
      <c r="Y66" s="798"/>
      <c r="Z66" s="799"/>
      <c r="AA66" s="797" t="s">
        <v>402</v>
      </c>
      <c r="AB66" s="798"/>
      <c r="AC66" s="798"/>
      <c r="AD66" s="798"/>
      <c r="AE66" s="799"/>
      <c r="AF66" s="919" t="s">
        <v>403</v>
      </c>
      <c r="AG66" s="879"/>
      <c r="AH66" s="879"/>
      <c r="AI66" s="879"/>
      <c r="AJ66" s="920"/>
      <c r="AK66" s="797" t="s">
        <v>421</v>
      </c>
      <c r="AL66" s="792"/>
      <c r="AM66" s="792"/>
      <c r="AN66" s="792"/>
      <c r="AO66" s="793"/>
      <c r="AP66" s="797" t="s">
        <v>422</v>
      </c>
      <c r="AQ66" s="798"/>
      <c r="AR66" s="798"/>
      <c r="AS66" s="798"/>
      <c r="AT66" s="799"/>
      <c r="AU66" s="797" t="s">
        <v>423</v>
      </c>
      <c r="AV66" s="798"/>
      <c r="AW66" s="798"/>
      <c r="AX66" s="798"/>
      <c r="AY66" s="799"/>
      <c r="AZ66" s="797" t="s">
        <v>380</v>
      </c>
      <c r="BA66" s="798"/>
      <c r="BB66" s="798"/>
      <c r="BC66" s="798"/>
      <c r="BD66" s="804"/>
      <c r="BE66" s="240"/>
      <c r="BF66" s="240"/>
      <c r="BG66" s="240"/>
      <c r="BH66" s="240"/>
      <c r="BI66" s="240"/>
      <c r="BJ66" s="240"/>
      <c r="BK66" s="240"/>
      <c r="BL66" s="240"/>
      <c r="BM66" s="240"/>
      <c r="BN66" s="240"/>
      <c r="BO66" s="240"/>
      <c r="BP66" s="240"/>
      <c r="BQ66" s="237">
        <v>60</v>
      </c>
      <c r="BR66" s="242"/>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9"/>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1"/>
      <c r="AG67" s="882"/>
      <c r="AH67" s="882"/>
      <c r="AI67" s="882"/>
      <c r="AJ67" s="922"/>
      <c r="AK67" s="923"/>
      <c r="AL67" s="795"/>
      <c r="AM67" s="795"/>
      <c r="AN67" s="795"/>
      <c r="AO67" s="796"/>
      <c r="AP67" s="800"/>
      <c r="AQ67" s="801"/>
      <c r="AR67" s="801"/>
      <c r="AS67" s="801"/>
      <c r="AT67" s="802"/>
      <c r="AU67" s="800"/>
      <c r="AV67" s="801"/>
      <c r="AW67" s="801"/>
      <c r="AX67" s="801"/>
      <c r="AY67" s="802"/>
      <c r="AZ67" s="800"/>
      <c r="BA67" s="801"/>
      <c r="BB67" s="801"/>
      <c r="BC67" s="801"/>
      <c r="BD67" s="806"/>
      <c r="BE67" s="240"/>
      <c r="BF67" s="240"/>
      <c r="BG67" s="240"/>
      <c r="BH67" s="240"/>
      <c r="BI67" s="240"/>
      <c r="BJ67" s="240"/>
      <c r="BK67" s="240"/>
      <c r="BL67" s="240"/>
      <c r="BM67" s="240"/>
      <c r="BN67" s="240"/>
      <c r="BO67" s="240"/>
      <c r="BP67" s="240"/>
      <c r="BQ67" s="237">
        <v>61</v>
      </c>
      <c r="BR67" s="242"/>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9"/>
    </row>
    <row r="68" spans="1:131" ht="26.25" customHeight="1" thickTop="1" x14ac:dyDescent="0.15">
      <c r="A68" s="235">
        <v>1</v>
      </c>
      <c r="B68" s="934" t="s">
        <v>579</v>
      </c>
      <c r="C68" s="935"/>
      <c r="D68" s="935"/>
      <c r="E68" s="935"/>
      <c r="F68" s="935"/>
      <c r="G68" s="935"/>
      <c r="H68" s="935"/>
      <c r="I68" s="935"/>
      <c r="J68" s="935"/>
      <c r="K68" s="935"/>
      <c r="L68" s="935"/>
      <c r="M68" s="935"/>
      <c r="N68" s="935"/>
      <c r="O68" s="935"/>
      <c r="P68" s="936"/>
      <c r="Q68" s="937">
        <v>8084</v>
      </c>
      <c r="R68" s="931"/>
      <c r="S68" s="931"/>
      <c r="T68" s="931"/>
      <c r="U68" s="931"/>
      <c r="V68" s="931">
        <v>7771</v>
      </c>
      <c r="W68" s="931"/>
      <c r="X68" s="931"/>
      <c r="Y68" s="931"/>
      <c r="Z68" s="931"/>
      <c r="AA68" s="931">
        <v>313</v>
      </c>
      <c r="AB68" s="931"/>
      <c r="AC68" s="931"/>
      <c r="AD68" s="931"/>
      <c r="AE68" s="931"/>
      <c r="AF68" s="931">
        <v>313</v>
      </c>
      <c r="AG68" s="931"/>
      <c r="AH68" s="931"/>
      <c r="AI68" s="931"/>
      <c r="AJ68" s="931"/>
      <c r="AK68" s="931">
        <v>7</v>
      </c>
      <c r="AL68" s="931"/>
      <c r="AM68" s="931"/>
      <c r="AN68" s="931"/>
      <c r="AO68" s="931"/>
      <c r="AP68" s="931" t="s">
        <v>578</v>
      </c>
      <c r="AQ68" s="931"/>
      <c r="AR68" s="931"/>
      <c r="AS68" s="931"/>
      <c r="AT68" s="931"/>
      <c r="AU68" s="931" t="s">
        <v>578</v>
      </c>
      <c r="AV68" s="931"/>
      <c r="AW68" s="931"/>
      <c r="AX68" s="931"/>
      <c r="AY68" s="931"/>
      <c r="AZ68" s="932"/>
      <c r="BA68" s="932"/>
      <c r="BB68" s="932"/>
      <c r="BC68" s="932"/>
      <c r="BD68" s="933"/>
      <c r="BE68" s="240"/>
      <c r="BF68" s="240"/>
      <c r="BG68" s="240"/>
      <c r="BH68" s="240"/>
      <c r="BI68" s="240"/>
      <c r="BJ68" s="240"/>
      <c r="BK68" s="240"/>
      <c r="BL68" s="240"/>
      <c r="BM68" s="240"/>
      <c r="BN68" s="240"/>
      <c r="BO68" s="240"/>
      <c r="BP68" s="240"/>
      <c r="BQ68" s="237">
        <v>62</v>
      </c>
      <c r="BR68" s="242"/>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9"/>
    </row>
    <row r="69" spans="1:131" ht="26.25" customHeight="1" x14ac:dyDescent="0.15">
      <c r="A69" s="237">
        <v>2</v>
      </c>
      <c r="B69" s="938" t="s">
        <v>580</v>
      </c>
      <c r="C69" s="939"/>
      <c r="D69" s="939"/>
      <c r="E69" s="939"/>
      <c r="F69" s="939"/>
      <c r="G69" s="939"/>
      <c r="H69" s="939"/>
      <c r="I69" s="939"/>
      <c r="J69" s="939"/>
      <c r="K69" s="939"/>
      <c r="L69" s="939"/>
      <c r="M69" s="939"/>
      <c r="N69" s="939"/>
      <c r="O69" s="939"/>
      <c r="P69" s="940"/>
      <c r="Q69" s="941">
        <v>92</v>
      </c>
      <c r="R69" s="894"/>
      <c r="S69" s="894"/>
      <c r="T69" s="894"/>
      <c r="U69" s="894"/>
      <c r="V69" s="894">
        <v>80</v>
      </c>
      <c r="W69" s="894"/>
      <c r="X69" s="894"/>
      <c r="Y69" s="894"/>
      <c r="Z69" s="894"/>
      <c r="AA69" s="894">
        <v>12</v>
      </c>
      <c r="AB69" s="894"/>
      <c r="AC69" s="894"/>
      <c r="AD69" s="894"/>
      <c r="AE69" s="894"/>
      <c r="AF69" s="894">
        <v>12</v>
      </c>
      <c r="AG69" s="894"/>
      <c r="AH69" s="894"/>
      <c r="AI69" s="894"/>
      <c r="AJ69" s="894"/>
      <c r="AK69" s="894" t="s">
        <v>578</v>
      </c>
      <c r="AL69" s="894"/>
      <c r="AM69" s="894"/>
      <c r="AN69" s="894"/>
      <c r="AO69" s="894"/>
      <c r="AP69" s="894" t="s">
        <v>578</v>
      </c>
      <c r="AQ69" s="894"/>
      <c r="AR69" s="894"/>
      <c r="AS69" s="894"/>
      <c r="AT69" s="894"/>
      <c r="AU69" s="894" t="s">
        <v>578</v>
      </c>
      <c r="AV69" s="894"/>
      <c r="AW69" s="894"/>
      <c r="AX69" s="894"/>
      <c r="AY69" s="894"/>
      <c r="AZ69" s="896"/>
      <c r="BA69" s="896"/>
      <c r="BB69" s="896"/>
      <c r="BC69" s="896"/>
      <c r="BD69" s="897"/>
      <c r="BE69" s="240"/>
      <c r="BF69" s="240"/>
      <c r="BG69" s="240"/>
      <c r="BH69" s="240"/>
      <c r="BI69" s="240"/>
      <c r="BJ69" s="240"/>
      <c r="BK69" s="240"/>
      <c r="BL69" s="240"/>
      <c r="BM69" s="240"/>
      <c r="BN69" s="240"/>
      <c r="BO69" s="240"/>
      <c r="BP69" s="240"/>
      <c r="BQ69" s="237">
        <v>63</v>
      </c>
      <c r="BR69" s="242"/>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9"/>
    </row>
    <row r="70" spans="1:131" ht="26.25" customHeight="1" x14ac:dyDescent="0.15">
      <c r="A70" s="237">
        <v>3</v>
      </c>
      <c r="B70" s="938" t="s">
        <v>581</v>
      </c>
      <c r="C70" s="939"/>
      <c r="D70" s="939"/>
      <c r="E70" s="939"/>
      <c r="F70" s="939"/>
      <c r="G70" s="939"/>
      <c r="H70" s="939"/>
      <c r="I70" s="939"/>
      <c r="J70" s="939"/>
      <c r="K70" s="939"/>
      <c r="L70" s="939"/>
      <c r="M70" s="939"/>
      <c r="N70" s="939"/>
      <c r="O70" s="939"/>
      <c r="P70" s="940"/>
      <c r="Q70" s="941">
        <v>120</v>
      </c>
      <c r="R70" s="894"/>
      <c r="S70" s="894"/>
      <c r="T70" s="894"/>
      <c r="U70" s="894"/>
      <c r="V70" s="894">
        <v>109</v>
      </c>
      <c r="W70" s="894"/>
      <c r="X70" s="894"/>
      <c r="Y70" s="894"/>
      <c r="Z70" s="894"/>
      <c r="AA70" s="894">
        <v>11</v>
      </c>
      <c r="AB70" s="894"/>
      <c r="AC70" s="894"/>
      <c r="AD70" s="894"/>
      <c r="AE70" s="894"/>
      <c r="AF70" s="894">
        <v>11</v>
      </c>
      <c r="AG70" s="894"/>
      <c r="AH70" s="894"/>
      <c r="AI70" s="894"/>
      <c r="AJ70" s="894"/>
      <c r="AK70" s="894" t="s">
        <v>578</v>
      </c>
      <c r="AL70" s="894"/>
      <c r="AM70" s="894"/>
      <c r="AN70" s="894"/>
      <c r="AO70" s="894"/>
      <c r="AP70" s="894" t="s">
        <v>578</v>
      </c>
      <c r="AQ70" s="894"/>
      <c r="AR70" s="894"/>
      <c r="AS70" s="894"/>
      <c r="AT70" s="894"/>
      <c r="AU70" s="894" t="s">
        <v>578</v>
      </c>
      <c r="AV70" s="894"/>
      <c r="AW70" s="894"/>
      <c r="AX70" s="894"/>
      <c r="AY70" s="894"/>
      <c r="AZ70" s="896"/>
      <c r="BA70" s="896"/>
      <c r="BB70" s="896"/>
      <c r="BC70" s="896"/>
      <c r="BD70" s="897"/>
      <c r="BE70" s="240"/>
      <c r="BF70" s="240"/>
      <c r="BG70" s="240"/>
      <c r="BH70" s="240"/>
      <c r="BI70" s="240"/>
      <c r="BJ70" s="240"/>
      <c r="BK70" s="240"/>
      <c r="BL70" s="240"/>
      <c r="BM70" s="240"/>
      <c r="BN70" s="240"/>
      <c r="BO70" s="240"/>
      <c r="BP70" s="240"/>
      <c r="BQ70" s="237">
        <v>64</v>
      </c>
      <c r="BR70" s="242"/>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9"/>
    </row>
    <row r="71" spans="1:131" ht="26.25" customHeight="1" x14ac:dyDescent="0.15">
      <c r="A71" s="237">
        <v>4</v>
      </c>
      <c r="B71" s="938" t="s">
        <v>582</v>
      </c>
      <c r="C71" s="939"/>
      <c r="D71" s="939"/>
      <c r="E71" s="939"/>
      <c r="F71" s="939"/>
      <c r="G71" s="939"/>
      <c r="H71" s="939"/>
      <c r="I71" s="939"/>
      <c r="J71" s="939"/>
      <c r="K71" s="939"/>
      <c r="L71" s="939"/>
      <c r="M71" s="939"/>
      <c r="N71" s="939"/>
      <c r="O71" s="939"/>
      <c r="P71" s="940"/>
      <c r="Q71" s="941">
        <v>544</v>
      </c>
      <c r="R71" s="894"/>
      <c r="S71" s="894"/>
      <c r="T71" s="894"/>
      <c r="U71" s="894"/>
      <c r="V71" s="894">
        <v>492</v>
      </c>
      <c r="W71" s="894"/>
      <c r="X71" s="894"/>
      <c r="Y71" s="894"/>
      <c r="Z71" s="894"/>
      <c r="AA71" s="894">
        <v>52</v>
      </c>
      <c r="AB71" s="894"/>
      <c r="AC71" s="894"/>
      <c r="AD71" s="894"/>
      <c r="AE71" s="894"/>
      <c r="AF71" s="894">
        <v>52</v>
      </c>
      <c r="AG71" s="894"/>
      <c r="AH71" s="894"/>
      <c r="AI71" s="894"/>
      <c r="AJ71" s="894"/>
      <c r="AK71" s="894" t="s">
        <v>578</v>
      </c>
      <c r="AL71" s="894"/>
      <c r="AM71" s="894"/>
      <c r="AN71" s="894"/>
      <c r="AO71" s="894"/>
      <c r="AP71" s="894" t="s">
        <v>578</v>
      </c>
      <c r="AQ71" s="894"/>
      <c r="AR71" s="894"/>
      <c r="AS71" s="894"/>
      <c r="AT71" s="894"/>
      <c r="AU71" s="894" t="s">
        <v>578</v>
      </c>
      <c r="AV71" s="894"/>
      <c r="AW71" s="894"/>
      <c r="AX71" s="894"/>
      <c r="AY71" s="894"/>
      <c r="AZ71" s="896"/>
      <c r="BA71" s="896"/>
      <c r="BB71" s="896"/>
      <c r="BC71" s="896"/>
      <c r="BD71" s="897"/>
      <c r="BE71" s="240"/>
      <c r="BF71" s="240"/>
      <c r="BG71" s="240"/>
      <c r="BH71" s="240"/>
      <c r="BI71" s="240"/>
      <c r="BJ71" s="240"/>
      <c r="BK71" s="240"/>
      <c r="BL71" s="240"/>
      <c r="BM71" s="240"/>
      <c r="BN71" s="240"/>
      <c r="BO71" s="240"/>
      <c r="BP71" s="240"/>
      <c r="BQ71" s="237">
        <v>65</v>
      </c>
      <c r="BR71" s="242"/>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9"/>
    </row>
    <row r="72" spans="1:131" ht="26.25" customHeight="1" x14ac:dyDescent="0.15">
      <c r="A72" s="237">
        <v>5</v>
      </c>
      <c r="B72" s="938" t="s">
        <v>583</v>
      </c>
      <c r="C72" s="939"/>
      <c r="D72" s="939"/>
      <c r="E72" s="939"/>
      <c r="F72" s="939"/>
      <c r="G72" s="939"/>
      <c r="H72" s="939"/>
      <c r="I72" s="939"/>
      <c r="J72" s="939"/>
      <c r="K72" s="939"/>
      <c r="L72" s="939"/>
      <c r="M72" s="939"/>
      <c r="N72" s="939"/>
      <c r="O72" s="939"/>
      <c r="P72" s="940"/>
      <c r="Q72" s="941">
        <v>156510</v>
      </c>
      <c r="R72" s="894"/>
      <c r="S72" s="894"/>
      <c r="T72" s="894"/>
      <c r="U72" s="894"/>
      <c r="V72" s="894">
        <v>149924</v>
      </c>
      <c r="W72" s="894"/>
      <c r="X72" s="894"/>
      <c r="Y72" s="894"/>
      <c r="Z72" s="894"/>
      <c r="AA72" s="894">
        <v>6586</v>
      </c>
      <c r="AB72" s="894"/>
      <c r="AC72" s="894"/>
      <c r="AD72" s="894"/>
      <c r="AE72" s="894"/>
      <c r="AF72" s="894">
        <v>6586</v>
      </c>
      <c r="AG72" s="894"/>
      <c r="AH72" s="894"/>
      <c r="AI72" s="894"/>
      <c r="AJ72" s="894"/>
      <c r="AK72" s="894">
        <v>1312</v>
      </c>
      <c r="AL72" s="894"/>
      <c r="AM72" s="894"/>
      <c r="AN72" s="894"/>
      <c r="AO72" s="894"/>
      <c r="AP72" s="894" t="s">
        <v>578</v>
      </c>
      <c r="AQ72" s="894"/>
      <c r="AR72" s="894"/>
      <c r="AS72" s="894"/>
      <c r="AT72" s="894"/>
      <c r="AU72" s="894" t="s">
        <v>578</v>
      </c>
      <c r="AV72" s="894"/>
      <c r="AW72" s="894"/>
      <c r="AX72" s="894"/>
      <c r="AY72" s="894"/>
      <c r="AZ72" s="896"/>
      <c r="BA72" s="896"/>
      <c r="BB72" s="896"/>
      <c r="BC72" s="896"/>
      <c r="BD72" s="897"/>
      <c r="BE72" s="240"/>
      <c r="BF72" s="240"/>
      <c r="BG72" s="240"/>
      <c r="BH72" s="240"/>
      <c r="BI72" s="240"/>
      <c r="BJ72" s="240"/>
      <c r="BK72" s="240"/>
      <c r="BL72" s="240"/>
      <c r="BM72" s="240"/>
      <c r="BN72" s="240"/>
      <c r="BO72" s="240"/>
      <c r="BP72" s="240"/>
      <c r="BQ72" s="237">
        <v>66</v>
      </c>
      <c r="BR72" s="242"/>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9"/>
    </row>
    <row r="73" spans="1:131" ht="26.25" customHeight="1" x14ac:dyDescent="0.15">
      <c r="A73" s="237">
        <v>6</v>
      </c>
      <c r="B73" s="938" t="s">
        <v>584</v>
      </c>
      <c r="C73" s="939"/>
      <c r="D73" s="939"/>
      <c r="E73" s="939"/>
      <c r="F73" s="939"/>
      <c r="G73" s="939"/>
      <c r="H73" s="939"/>
      <c r="I73" s="939"/>
      <c r="J73" s="939"/>
      <c r="K73" s="939"/>
      <c r="L73" s="939"/>
      <c r="M73" s="939"/>
      <c r="N73" s="939"/>
      <c r="O73" s="939"/>
      <c r="P73" s="940"/>
      <c r="Q73" s="941">
        <v>672</v>
      </c>
      <c r="R73" s="894"/>
      <c r="S73" s="894"/>
      <c r="T73" s="894"/>
      <c r="U73" s="894"/>
      <c r="V73" s="894">
        <v>664</v>
      </c>
      <c r="W73" s="894"/>
      <c r="X73" s="894"/>
      <c r="Y73" s="894"/>
      <c r="Z73" s="894"/>
      <c r="AA73" s="894">
        <v>8</v>
      </c>
      <c r="AB73" s="894"/>
      <c r="AC73" s="894"/>
      <c r="AD73" s="894"/>
      <c r="AE73" s="894"/>
      <c r="AF73" s="894">
        <v>8</v>
      </c>
      <c r="AG73" s="894"/>
      <c r="AH73" s="894"/>
      <c r="AI73" s="894"/>
      <c r="AJ73" s="894"/>
      <c r="AK73" s="894">
        <v>50</v>
      </c>
      <c r="AL73" s="894"/>
      <c r="AM73" s="894"/>
      <c r="AN73" s="894"/>
      <c r="AO73" s="894"/>
      <c r="AP73" s="894" t="s">
        <v>578</v>
      </c>
      <c r="AQ73" s="894"/>
      <c r="AR73" s="894"/>
      <c r="AS73" s="894"/>
      <c r="AT73" s="894"/>
      <c r="AU73" s="894" t="s">
        <v>578</v>
      </c>
      <c r="AV73" s="894"/>
      <c r="AW73" s="894"/>
      <c r="AX73" s="894"/>
      <c r="AY73" s="894"/>
      <c r="AZ73" s="896"/>
      <c r="BA73" s="896"/>
      <c r="BB73" s="896"/>
      <c r="BC73" s="896"/>
      <c r="BD73" s="897"/>
      <c r="BE73" s="240"/>
      <c r="BF73" s="240"/>
      <c r="BG73" s="240"/>
      <c r="BH73" s="240"/>
      <c r="BI73" s="240"/>
      <c r="BJ73" s="240"/>
      <c r="BK73" s="240"/>
      <c r="BL73" s="240"/>
      <c r="BM73" s="240"/>
      <c r="BN73" s="240"/>
      <c r="BO73" s="240"/>
      <c r="BP73" s="240"/>
      <c r="BQ73" s="237">
        <v>67</v>
      </c>
      <c r="BR73" s="242"/>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9"/>
    </row>
    <row r="74" spans="1:131" ht="26.25" customHeight="1" x14ac:dyDescent="0.15">
      <c r="A74" s="237">
        <v>7</v>
      </c>
      <c r="B74" s="938" t="s">
        <v>585</v>
      </c>
      <c r="C74" s="939"/>
      <c r="D74" s="939"/>
      <c r="E74" s="939"/>
      <c r="F74" s="939"/>
      <c r="G74" s="939"/>
      <c r="H74" s="939"/>
      <c r="I74" s="939"/>
      <c r="J74" s="939"/>
      <c r="K74" s="939"/>
      <c r="L74" s="939"/>
      <c r="M74" s="939"/>
      <c r="N74" s="939"/>
      <c r="O74" s="939"/>
      <c r="P74" s="940"/>
      <c r="Q74" s="941">
        <v>3176</v>
      </c>
      <c r="R74" s="894"/>
      <c r="S74" s="894"/>
      <c r="T74" s="894"/>
      <c r="U74" s="894"/>
      <c r="V74" s="894">
        <v>3136</v>
      </c>
      <c r="W74" s="894"/>
      <c r="X74" s="894"/>
      <c r="Y74" s="894"/>
      <c r="Z74" s="894"/>
      <c r="AA74" s="894">
        <v>40</v>
      </c>
      <c r="AB74" s="894"/>
      <c r="AC74" s="894"/>
      <c r="AD74" s="894"/>
      <c r="AE74" s="894"/>
      <c r="AF74" s="894">
        <v>40</v>
      </c>
      <c r="AG74" s="894"/>
      <c r="AH74" s="894"/>
      <c r="AI74" s="894"/>
      <c r="AJ74" s="894"/>
      <c r="AK74" s="894" t="s">
        <v>578</v>
      </c>
      <c r="AL74" s="894"/>
      <c r="AM74" s="894"/>
      <c r="AN74" s="894"/>
      <c r="AO74" s="894"/>
      <c r="AP74" s="894">
        <v>3301</v>
      </c>
      <c r="AQ74" s="894"/>
      <c r="AR74" s="894"/>
      <c r="AS74" s="894"/>
      <c r="AT74" s="894"/>
      <c r="AU74" s="894">
        <v>240</v>
      </c>
      <c r="AV74" s="894"/>
      <c r="AW74" s="894"/>
      <c r="AX74" s="894"/>
      <c r="AY74" s="894"/>
      <c r="AZ74" s="896"/>
      <c r="BA74" s="896"/>
      <c r="BB74" s="896"/>
      <c r="BC74" s="896"/>
      <c r="BD74" s="897"/>
      <c r="BE74" s="240"/>
      <c r="BF74" s="240"/>
      <c r="BG74" s="240"/>
      <c r="BH74" s="240"/>
      <c r="BI74" s="240"/>
      <c r="BJ74" s="240"/>
      <c r="BK74" s="240"/>
      <c r="BL74" s="240"/>
      <c r="BM74" s="240"/>
      <c r="BN74" s="240"/>
      <c r="BO74" s="240"/>
      <c r="BP74" s="240"/>
      <c r="BQ74" s="237">
        <v>68</v>
      </c>
      <c r="BR74" s="242"/>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9"/>
    </row>
    <row r="75" spans="1:131" ht="26.25" customHeight="1" x14ac:dyDescent="0.15">
      <c r="A75" s="237">
        <v>8</v>
      </c>
      <c r="B75" s="938" t="s">
        <v>586</v>
      </c>
      <c r="C75" s="939"/>
      <c r="D75" s="939"/>
      <c r="E75" s="939"/>
      <c r="F75" s="939"/>
      <c r="G75" s="939"/>
      <c r="H75" s="939"/>
      <c r="I75" s="939"/>
      <c r="J75" s="939"/>
      <c r="K75" s="939"/>
      <c r="L75" s="939"/>
      <c r="M75" s="939"/>
      <c r="N75" s="939"/>
      <c r="O75" s="939"/>
      <c r="P75" s="940"/>
      <c r="Q75" s="942">
        <v>0</v>
      </c>
      <c r="R75" s="943"/>
      <c r="S75" s="943"/>
      <c r="T75" s="943"/>
      <c r="U75" s="898"/>
      <c r="V75" s="944">
        <v>0</v>
      </c>
      <c r="W75" s="943"/>
      <c r="X75" s="943"/>
      <c r="Y75" s="943"/>
      <c r="Z75" s="898"/>
      <c r="AA75" s="944">
        <v>0</v>
      </c>
      <c r="AB75" s="943"/>
      <c r="AC75" s="943"/>
      <c r="AD75" s="943"/>
      <c r="AE75" s="898"/>
      <c r="AF75" s="944">
        <v>0</v>
      </c>
      <c r="AG75" s="943"/>
      <c r="AH75" s="943"/>
      <c r="AI75" s="943"/>
      <c r="AJ75" s="898"/>
      <c r="AK75" s="944" t="s">
        <v>578</v>
      </c>
      <c r="AL75" s="943"/>
      <c r="AM75" s="943"/>
      <c r="AN75" s="943"/>
      <c r="AO75" s="898"/>
      <c r="AP75" s="944" t="s">
        <v>578</v>
      </c>
      <c r="AQ75" s="943"/>
      <c r="AR75" s="943"/>
      <c r="AS75" s="943"/>
      <c r="AT75" s="898"/>
      <c r="AU75" s="944" t="s">
        <v>578</v>
      </c>
      <c r="AV75" s="943"/>
      <c r="AW75" s="943"/>
      <c r="AX75" s="943"/>
      <c r="AY75" s="898"/>
      <c r="AZ75" s="896"/>
      <c r="BA75" s="896"/>
      <c r="BB75" s="896"/>
      <c r="BC75" s="896"/>
      <c r="BD75" s="897"/>
      <c r="BE75" s="240"/>
      <c r="BF75" s="240"/>
      <c r="BG75" s="240"/>
      <c r="BH75" s="240"/>
      <c r="BI75" s="240"/>
      <c r="BJ75" s="240"/>
      <c r="BK75" s="240"/>
      <c r="BL75" s="240"/>
      <c r="BM75" s="240"/>
      <c r="BN75" s="240"/>
      <c r="BO75" s="240"/>
      <c r="BP75" s="240"/>
      <c r="BQ75" s="237">
        <v>69</v>
      </c>
      <c r="BR75" s="242"/>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9"/>
    </row>
    <row r="76" spans="1:131" ht="26.25" customHeight="1" x14ac:dyDescent="0.15">
      <c r="A76" s="237">
        <v>9</v>
      </c>
      <c r="B76" s="938"/>
      <c r="C76" s="939"/>
      <c r="D76" s="939"/>
      <c r="E76" s="939"/>
      <c r="F76" s="939"/>
      <c r="G76" s="939"/>
      <c r="H76" s="939"/>
      <c r="I76" s="939"/>
      <c r="J76" s="939"/>
      <c r="K76" s="939"/>
      <c r="L76" s="939"/>
      <c r="M76" s="939"/>
      <c r="N76" s="939"/>
      <c r="O76" s="939"/>
      <c r="P76" s="940"/>
      <c r="Q76" s="942"/>
      <c r="R76" s="943"/>
      <c r="S76" s="943"/>
      <c r="T76" s="943"/>
      <c r="U76" s="898"/>
      <c r="V76" s="944"/>
      <c r="W76" s="943"/>
      <c r="X76" s="943"/>
      <c r="Y76" s="943"/>
      <c r="Z76" s="898"/>
      <c r="AA76" s="944"/>
      <c r="AB76" s="943"/>
      <c r="AC76" s="943"/>
      <c r="AD76" s="943"/>
      <c r="AE76" s="898"/>
      <c r="AF76" s="944"/>
      <c r="AG76" s="943"/>
      <c r="AH76" s="943"/>
      <c r="AI76" s="943"/>
      <c r="AJ76" s="898"/>
      <c r="AK76" s="944"/>
      <c r="AL76" s="943"/>
      <c r="AM76" s="943"/>
      <c r="AN76" s="943"/>
      <c r="AO76" s="898"/>
      <c r="AP76" s="944"/>
      <c r="AQ76" s="943"/>
      <c r="AR76" s="943"/>
      <c r="AS76" s="943"/>
      <c r="AT76" s="898"/>
      <c r="AU76" s="944"/>
      <c r="AV76" s="943"/>
      <c r="AW76" s="943"/>
      <c r="AX76" s="943"/>
      <c r="AY76" s="898"/>
      <c r="AZ76" s="896"/>
      <c r="BA76" s="896"/>
      <c r="BB76" s="896"/>
      <c r="BC76" s="896"/>
      <c r="BD76" s="897"/>
      <c r="BE76" s="240"/>
      <c r="BF76" s="240"/>
      <c r="BG76" s="240"/>
      <c r="BH76" s="240"/>
      <c r="BI76" s="240"/>
      <c r="BJ76" s="240"/>
      <c r="BK76" s="240"/>
      <c r="BL76" s="240"/>
      <c r="BM76" s="240"/>
      <c r="BN76" s="240"/>
      <c r="BO76" s="240"/>
      <c r="BP76" s="240"/>
      <c r="BQ76" s="237">
        <v>70</v>
      </c>
      <c r="BR76" s="242"/>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9"/>
    </row>
    <row r="77" spans="1:131" ht="26.25" customHeight="1" x14ac:dyDescent="0.15">
      <c r="A77" s="237">
        <v>10</v>
      </c>
      <c r="B77" s="938"/>
      <c r="C77" s="939"/>
      <c r="D77" s="939"/>
      <c r="E77" s="939"/>
      <c r="F77" s="939"/>
      <c r="G77" s="939"/>
      <c r="H77" s="939"/>
      <c r="I77" s="939"/>
      <c r="J77" s="939"/>
      <c r="K77" s="939"/>
      <c r="L77" s="939"/>
      <c r="M77" s="939"/>
      <c r="N77" s="939"/>
      <c r="O77" s="939"/>
      <c r="P77" s="940"/>
      <c r="Q77" s="942"/>
      <c r="R77" s="943"/>
      <c r="S77" s="943"/>
      <c r="T77" s="943"/>
      <c r="U77" s="898"/>
      <c r="V77" s="944"/>
      <c r="W77" s="943"/>
      <c r="X77" s="943"/>
      <c r="Y77" s="943"/>
      <c r="Z77" s="898"/>
      <c r="AA77" s="944"/>
      <c r="AB77" s="943"/>
      <c r="AC77" s="943"/>
      <c r="AD77" s="943"/>
      <c r="AE77" s="898"/>
      <c r="AF77" s="944"/>
      <c r="AG77" s="943"/>
      <c r="AH77" s="943"/>
      <c r="AI77" s="943"/>
      <c r="AJ77" s="898"/>
      <c r="AK77" s="944"/>
      <c r="AL77" s="943"/>
      <c r="AM77" s="943"/>
      <c r="AN77" s="943"/>
      <c r="AO77" s="898"/>
      <c r="AP77" s="944"/>
      <c r="AQ77" s="943"/>
      <c r="AR77" s="943"/>
      <c r="AS77" s="943"/>
      <c r="AT77" s="898"/>
      <c r="AU77" s="944"/>
      <c r="AV77" s="943"/>
      <c r="AW77" s="943"/>
      <c r="AX77" s="943"/>
      <c r="AY77" s="898"/>
      <c r="AZ77" s="896"/>
      <c r="BA77" s="896"/>
      <c r="BB77" s="896"/>
      <c r="BC77" s="896"/>
      <c r="BD77" s="897"/>
      <c r="BE77" s="240"/>
      <c r="BF77" s="240"/>
      <c r="BG77" s="240"/>
      <c r="BH77" s="240"/>
      <c r="BI77" s="240"/>
      <c r="BJ77" s="240"/>
      <c r="BK77" s="240"/>
      <c r="BL77" s="240"/>
      <c r="BM77" s="240"/>
      <c r="BN77" s="240"/>
      <c r="BO77" s="240"/>
      <c r="BP77" s="240"/>
      <c r="BQ77" s="237">
        <v>71</v>
      </c>
      <c r="BR77" s="242"/>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9"/>
    </row>
    <row r="78" spans="1:131" ht="26.25" customHeight="1" x14ac:dyDescent="0.15">
      <c r="A78" s="237">
        <v>11</v>
      </c>
      <c r="B78" s="938"/>
      <c r="C78" s="939"/>
      <c r="D78" s="939"/>
      <c r="E78" s="939"/>
      <c r="F78" s="939"/>
      <c r="G78" s="939"/>
      <c r="H78" s="939"/>
      <c r="I78" s="939"/>
      <c r="J78" s="939"/>
      <c r="K78" s="939"/>
      <c r="L78" s="939"/>
      <c r="M78" s="939"/>
      <c r="N78" s="939"/>
      <c r="O78" s="939"/>
      <c r="P78" s="940"/>
      <c r="Q78" s="941"/>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0"/>
      <c r="BF78" s="240"/>
      <c r="BG78" s="240"/>
      <c r="BH78" s="240"/>
      <c r="BI78" s="240"/>
      <c r="BJ78" s="229"/>
      <c r="BK78" s="229"/>
      <c r="BL78" s="229"/>
      <c r="BM78" s="229"/>
      <c r="BN78" s="229"/>
      <c r="BO78" s="240"/>
      <c r="BP78" s="240"/>
      <c r="BQ78" s="237">
        <v>72</v>
      </c>
      <c r="BR78" s="242"/>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9"/>
    </row>
    <row r="79" spans="1:131" ht="26.25" customHeight="1" x14ac:dyDescent="0.15">
      <c r="A79" s="237">
        <v>12</v>
      </c>
      <c r="B79" s="938"/>
      <c r="C79" s="939"/>
      <c r="D79" s="939"/>
      <c r="E79" s="939"/>
      <c r="F79" s="939"/>
      <c r="G79" s="939"/>
      <c r="H79" s="939"/>
      <c r="I79" s="939"/>
      <c r="J79" s="939"/>
      <c r="K79" s="939"/>
      <c r="L79" s="939"/>
      <c r="M79" s="939"/>
      <c r="N79" s="939"/>
      <c r="O79" s="939"/>
      <c r="P79" s="940"/>
      <c r="Q79" s="941"/>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0"/>
      <c r="BF79" s="240"/>
      <c r="BG79" s="240"/>
      <c r="BH79" s="240"/>
      <c r="BI79" s="240"/>
      <c r="BJ79" s="229"/>
      <c r="BK79" s="229"/>
      <c r="BL79" s="229"/>
      <c r="BM79" s="229"/>
      <c r="BN79" s="229"/>
      <c r="BO79" s="240"/>
      <c r="BP79" s="240"/>
      <c r="BQ79" s="237">
        <v>73</v>
      </c>
      <c r="BR79" s="242"/>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9"/>
    </row>
    <row r="80" spans="1:131" ht="26.25" customHeight="1" x14ac:dyDescent="0.15">
      <c r="A80" s="237">
        <v>13</v>
      </c>
      <c r="B80" s="938"/>
      <c r="C80" s="939"/>
      <c r="D80" s="939"/>
      <c r="E80" s="939"/>
      <c r="F80" s="939"/>
      <c r="G80" s="939"/>
      <c r="H80" s="939"/>
      <c r="I80" s="939"/>
      <c r="J80" s="939"/>
      <c r="K80" s="939"/>
      <c r="L80" s="939"/>
      <c r="M80" s="939"/>
      <c r="N80" s="939"/>
      <c r="O80" s="939"/>
      <c r="P80" s="940"/>
      <c r="Q80" s="941"/>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0"/>
      <c r="BF80" s="240"/>
      <c r="BG80" s="240"/>
      <c r="BH80" s="240"/>
      <c r="BI80" s="240"/>
      <c r="BJ80" s="240"/>
      <c r="BK80" s="240"/>
      <c r="BL80" s="240"/>
      <c r="BM80" s="240"/>
      <c r="BN80" s="240"/>
      <c r="BO80" s="240"/>
      <c r="BP80" s="240"/>
      <c r="BQ80" s="237">
        <v>74</v>
      </c>
      <c r="BR80" s="242"/>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9"/>
    </row>
    <row r="81" spans="1:131" ht="26.25" customHeight="1" x14ac:dyDescent="0.15">
      <c r="A81" s="237">
        <v>14</v>
      </c>
      <c r="B81" s="938"/>
      <c r="C81" s="939"/>
      <c r="D81" s="939"/>
      <c r="E81" s="939"/>
      <c r="F81" s="939"/>
      <c r="G81" s="939"/>
      <c r="H81" s="939"/>
      <c r="I81" s="939"/>
      <c r="J81" s="939"/>
      <c r="K81" s="939"/>
      <c r="L81" s="939"/>
      <c r="M81" s="939"/>
      <c r="N81" s="939"/>
      <c r="O81" s="939"/>
      <c r="P81" s="940"/>
      <c r="Q81" s="941"/>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0"/>
      <c r="BF81" s="240"/>
      <c r="BG81" s="240"/>
      <c r="BH81" s="240"/>
      <c r="BI81" s="240"/>
      <c r="BJ81" s="240"/>
      <c r="BK81" s="240"/>
      <c r="BL81" s="240"/>
      <c r="BM81" s="240"/>
      <c r="BN81" s="240"/>
      <c r="BO81" s="240"/>
      <c r="BP81" s="240"/>
      <c r="BQ81" s="237">
        <v>75</v>
      </c>
      <c r="BR81" s="242"/>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9"/>
    </row>
    <row r="82" spans="1:131" ht="26.25" customHeight="1" x14ac:dyDescent="0.15">
      <c r="A82" s="237">
        <v>15</v>
      </c>
      <c r="B82" s="938"/>
      <c r="C82" s="939"/>
      <c r="D82" s="939"/>
      <c r="E82" s="939"/>
      <c r="F82" s="939"/>
      <c r="G82" s="939"/>
      <c r="H82" s="939"/>
      <c r="I82" s="939"/>
      <c r="J82" s="939"/>
      <c r="K82" s="939"/>
      <c r="L82" s="939"/>
      <c r="M82" s="939"/>
      <c r="N82" s="939"/>
      <c r="O82" s="939"/>
      <c r="P82" s="940"/>
      <c r="Q82" s="941"/>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0"/>
      <c r="BF82" s="240"/>
      <c r="BG82" s="240"/>
      <c r="BH82" s="240"/>
      <c r="BI82" s="240"/>
      <c r="BJ82" s="240"/>
      <c r="BK82" s="240"/>
      <c r="BL82" s="240"/>
      <c r="BM82" s="240"/>
      <c r="BN82" s="240"/>
      <c r="BO82" s="240"/>
      <c r="BP82" s="240"/>
      <c r="BQ82" s="237">
        <v>76</v>
      </c>
      <c r="BR82" s="242"/>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9"/>
    </row>
    <row r="83" spans="1:131" ht="26.25" customHeight="1" x14ac:dyDescent="0.15">
      <c r="A83" s="237">
        <v>16</v>
      </c>
      <c r="B83" s="938"/>
      <c r="C83" s="939"/>
      <c r="D83" s="939"/>
      <c r="E83" s="939"/>
      <c r="F83" s="939"/>
      <c r="G83" s="939"/>
      <c r="H83" s="939"/>
      <c r="I83" s="939"/>
      <c r="J83" s="939"/>
      <c r="K83" s="939"/>
      <c r="L83" s="939"/>
      <c r="M83" s="939"/>
      <c r="N83" s="939"/>
      <c r="O83" s="939"/>
      <c r="P83" s="940"/>
      <c r="Q83" s="941"/>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0"/>
      <c r="BF83" s="240"/>
      <c r="BG83" s="240"/>
      <c r="BH83" s="240"/>
      <c r="BI83" s="240"/>
      <c r="BJ83" s="240"/>
      <c r="BK83" s="240"/>
      <c r="BL83" s="240"/>
      <c r="BM83" s="240"/>
      <c r="BN83" s="240"/>
      <c r="BO83" s="240"/>
      <c r="BP83" s="240"/>
      <c r="BQ83" s="237">
        <v>77</v>
      </c>
      <c r="BR83" s="242"/>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9"/>
    </row>
    <row r="84" spans="1:131" ht="26.25" customHeight="1" x14ac:dyDescent="0.15">
      <c r="A84" s="237">
        <v>17</v>
      </c>
      <c r="B84" s="938"/>
      <c r="C84" s="939"/>
      <c r="D84" s="939"/>
      <c r="E84" s="939"/>
      <c r="F84" s="939"/>
      <c r="G84" s="939"/>
      <c r="H84" s="939"/>
      <c r="I84" s="939"/>
      <c r="J84" s="939"/>
      <c r="K84" s="939"/>
      <c r="L84" s="939"/>
      <c r="M84" s="939"/>
      <c r="N84" s="939"/>
      <c r="O84" s="939"/>
      <c r="P84" s="940"/>
      <c r="Q84" s="941"/>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0"/>
      <c r="BF84" s="240"/>
      <c r="BG84" s="240"/>
      <c r="BH84" s="240"/>
      <c r="BI84" s="240"/>
      <c r="BJ84" s="240"/>
      <c r="BK84" s="240"/>
      <c r="BL84" s="240"/>
      <c r="BM84" s="240"/>
      <c r="BN84" s="240"/>
      <c r="BO84" s="240"/>
      <c r="BP84" s="240"/>
      <c r="BQ84" s="237">
        <v>78</v>
      </c>
      <c r="BR84" s="242"/>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9"/>
    </row>
    <row r="85" spans="1:131" ht="26.25" customHeight="1" x14ac:dyDescent="0.15">
      <c r="A85" s="237">
        <v>18</v>
      </c>
      <c r="B85" s="938"/>
      <c r="C85" s="939"/>
      <c r="D85" s="939"/>
      <c r="E85" s="939"/>
      <c r="F85" s="939"/>
      <c r="G85" s="939"/>
      <c r="H85" s="939"/>
      <c r="I85" s="939"/>
      <c r="J85" s="939"/>
      <c r="K85" s="939"/>
      <c r="L85" s="939"/>
      <c r="M85" s="939"/>
      <c r="N85" s="939"/>
      <c r="O85" s="939"/>
      <c r="P85" s="940"/>
      <c r="Q85" s="941"/>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0"/>
      <c r="BF85" s="240"/>
      <c r="BG85" s="240"/>
      <c r="BH85" s="240"/>
      <c r="BI85" s="240"/>
      <c r="BJ85" s="240"/>
      <c r="BK85" s="240"/>
      <c r="BL85" s="240"/>
      <c r="BM85" s="240"/>
      <c r="BN85" s="240"/>
      <c r="BO85" s="240"/>
      <c r="BP85" s="240"/>
      <c r="BQ85" s="237">
        <v>79</v>
      </c>
      <c r="BR85" s="242"/>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9"/>
    </row>
    <row r="86" spans="1:131" ht="26.25" customHeight="1" x14ac:dyDescent="0.15">
      <c r="A86" s="237">
        <v>19</v>
      </c>
      <c r="B86" s="938"/>
      <c r="C86" s="939"/>
      <c r="D86" s="939"/>
      <c r="E86" s="939"/>
      <c r="F86" s="939"/>
      <c r="G86" s="939"/>
      <c r="H86" s="939"/>
      <c r="I86" s="939"/>
      <c r="J86" s="939"/>
      <c r="K86" s="939"/>
      <c r="L86" s="939"/>
      <c r="M86" s="939"/>
      <c r="N86" s="939"/>
      <c r="O86" s="939"/>
      <c r="P86" s="940"/>
      <c r="Q86" s="941"/>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0"/>
      <c r="BF86" s="240"/>
      <c r="BG86" s="240"/>
      <c r="BH86" s="240"/>
      <c r="BI86" s="240"/>
      <c r="BJ86" s="240"/>
      <c r="BK86" s="240"/>
      <c r="BL86" s="240"/>
      <c r="BM86" s="240"/>
      <c r="BN86" s="240"/>
      <c r="BO86" s="240"/>
      <c r="BP86" s="240"/>
      <c r="BQ86" s="237">
        <v>80</v>
      </c>
      <c r="BR86" s="242"/>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9"/>
    </row>
    <row r="87" spans="1:131" ht="26.25" customHeight="1" x14ac:dyDescent="0.15">
      <c r="A87" s="243">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0"/>
      <c r="BF87" s="240"/>
      <c r="BG87" s="240"/>
      <c r="BH87" s="240"/>
      <c r="BI87" s="240"/>
      <c r="BJ87" s="240"/>
      <c r="BK87" s="240"/>
      <c r="BL87" s="240"/>
      <c r="BM87" s="240"/>
      <c r="BN87" s="240"/>
      <c r="BO87" s="240"/>
      <c r="BP87" s="240"/>
      <c r="BQ87" s="237">
        <v>81</v>
      </c>
      <c r="BR87" s="242"/>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9"/>
    </row>
    <row r="88" spans="1:131" ht="26.25" customHeight="1" thickBot="1" x14ac:dyDescent="0.2">
      <c r="A88" s="239" t="s">
        <v>396</v>
      </c>
      <c r="B88" s="853" t="s">
        <v>424</v>
      </c>
      <c r="C88" s="854"/>
      <c r="D88" s="854"/>
      <c r="E88" s="854"/>
      <c r="F88" s="854"/>
      <c r="G88" s="854"/>
      <c r="H88" s="854"/>
      <c r="I88" s="854"/>
      <c r="J88" s="854"/>
      <c r="K88" s="854"/>
      <c r="L88" s="854"/>
      <c r="M88" s="854"/>
      <c r="N88" s="854"/>
      <c r="O88" s="854"/>
      <c r="P88" s="855"/>
      <c r="Q88" s="905"/>
      <c r="R88" s="906"/>
      <c r="S88" s="906"/>
      <c r="T88" s="906"/>
      <c r="U88" s="906"/>
      <c r="V88" s="906"/>
      <c r="W88" s="906"/>
      <c r="X88" s="906"/>
      <c r="Y88" s="906"/>
      <c r="Z88" s="906"/>
      <c r="AA88" s="906"/>
      <c r="AB88" s="906"/>
      <c r="AC88" s="906"/>
      <c r="AD88" s="906"/>
      <c r="AE88" s="906"/>
      <c r="AF88" s="909">
        <v>7022</v>
      </c>
      <c r="AG88" s="909"/>
      <c r="AH88" s="909"/>
      <c r="AI88" s="909"/>
      <c r="AJ88" s="909"/>
      <c r="AK88" s="906"/>
      <c r="AL88" s="906"/>
      <c r="AM88" s="906"/>
      <c r="AN88" s="906"/>
      <c r="AO88" s="906"/>
      <c r="AP88" s="909">
        <v>3301</v>
      </c>
      <c r="AQ88" s="909"/>
      <c r="AR88" s="909"/>
      <c r="AS88" s="909"/>
      <c r="AT88" s="909"/>
      <c r="AU88" s="909">
        <v>240</v>
      </c>
      <c r="AV88" s="909"/>
      <c r="AW88" s="909"/>
      <c r="AX88" s="909"/>
      <c r="AY88" s="909"/>
      <c r="AZ88" s="914"/>
      <c r="BA88" s="914"/>
      <c r="BB88" s="914"/>
      <c r="BC88" s="914"/>
      <c r="BD88" s="915"/>
      <c r="BE88" s="240"/>
      <c r="BF88" s="240"/>
      <c r="BG88" s="240"/>
      <c r="BH88" s="240"/>
      <c r="BI88" s="240"/>
      <c r="BJ88" s="240"/>
      <c r="BK88" s="240"/>
      <c r="BL88" s="240"/>
      <c r="BM88" s="240"/>
      <c r="BN88" s="240"/>
      <c r="BO88" s="240"/>
      <c r="BP88" s="240"/>
      <c r="BQ88" s="237">
        <v>82</v>
      </c>
      <c r="BR88" s="242"/>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9"/>
    </row>
    <row r="89" spans="1:131" ht="26.25" hidden="1" customHeight="1" x14ac:dyDescent="0.15">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9"/>
    </row>
    <row r="90" spans="1:131" ht="26.25" hidden="1" customHeight="1" x14ac:dyDescent="0.15">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9"/>
    </row>
    <row r="91" spans="1:131" ht="26.25" hidden="1" customHeight="1" x14ac:dyDescent="0.15">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9"/>
    </row>
    <row r="92" spans="1:131" ht="26.25" hidden="1" customHeight="1" x14ac:dyDescent="0.15">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9"/>
    </row>
    <row r="93" spans="1:131" ht="26.25" hidden="1" customHeight="1" x14ac:dyDescent="0.15">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9"/>
    </row>
    <row r="94" spans="1:131" ht="26.25" hidden="1" customHeight="1" x14ac:dyDescent="0.15">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9"/>
    </row>
    <row r="95" spans="1:131" ht="26.25" hidden="1" customHeight="1" x14ac:dyDescent="0.15">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9"/>
    </row>
    <row r="96" spans="1:131" ht="26.25" hidden="1" customHeight="1" x14ac:dyDescent="0.15">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9"/>
    </row>
    <row r="97" spans="1:131" ht="26.25" hidden="1" customHeight="1" x14ac:dyDescent="0.15">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9"/>
    </row>
    <row r="98" spans="1:131" ht="26.25" hidden="1" customHeight="1" x14ac:dyDescent="0.15">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9"/>
    </row>
    <row r="99" spans="1:131" ht="26.25" hidden="1" customHeight="1" x14ac:dyDescent="0.15">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9"/>
    </row>
    <row r="100" spans="1:131" ht="26.25" hidden="1" customHeight="1" x14ac:dyDescent="0.15">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9"/>
    </row>
    <row r="101" spans="1:131" ht="26.25" hidden="1" customHeight="1" x14ac:dyDescent="0.15">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9"/>
    </row>
    <row r="102" spans="1:131" ht="26.25" customHeight="1" thickBot="1" x14ac:dyDescent="0.2">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396</v>
      </c>
      <c r="BR102" s="853" t="s">
        <v>425</v>
      </c>
      <c r="BS102" s="854"/>
      <c r="BT102" s="854"/>
      <c r="BU102" s="854"/>
      <c r="BV102" s="854"/>
      <c r="BW102" s="854"/>
      <c r="BX102" s="854"/>
      <c r="BY102" s="854"/>
      <c r="BZ102" s="854"/>
      <c r="CA102" s="854"/>
      <c r="CB102" s="854"/>
      <c r="CC102" s="854"/>
      <c r="CD102" s="854"/>
      <c r="CE102" s="854"/>
      <c r="CF102" s="854"/>
      <c r="CG102" s="855"/>
      <c r="CH102" s="952"/>
      <c r="CI102" s="953"/>
      <c r="CJ102" s="953"/>
      <c r="CK102" s="953"/>
      <c r="CL102" s="954"/>
      <c r="CM102" s="952"/>
      <c r="CN102" s="953"/>
      <c r="CO102" s="953"/>
      <c r="CP102" s="953"/>
      <c r="CQ102" s="954"/>
      <c r="CR102" s="955">
        <v>8</v>
      </c>
      <c r="CS102" s="917"/>
      <c r="CT102" s="917"/>
      <c r="CU102" s="917"/>
      <c r="CV102" s="956"/>
      <c r="CW102" s="955" t="s">
        <v>578</v>
      </c>
      <c r="CX102" s="917"/>
      <c r="CY102" s="917"/>
      <c r="CZ102" s="917"/>
      <c r="DA102" s="956"/>
      <c r="DB102" s="955" t="s">
        <v>578</v>
      </c>
      <c r="DC102" s="917"/>
      <c r="DD102" s="917"/>
      <c r="DE102" s="917"/>
      <c r="DF102" s="956"/>
      <c r="DG102" s="955" t="s">
        <v>578</v>
      </c>
      <c r="DH102" s="917"/>
      <c r="DI102" s="917"/>
      <c r="DJ102" s="917"/>
      <c r="DK102" s="956"/>
      <c r="DL102" s="955" t="s">
        <v>578</v>
      </c>
      <c r="DM102" s="917"/>
      <c r="DN102" s="917"/>
      <c r="DO102" s="917"/>
      <c r="DP102" s="956"/>
      <c r="DQ102" s="955" t="s">
        <v>578</v>
      </c>
      <c r="DR102" s="917"/>
      <c r="DS102" s="917"/>
      <c r="DT102" s="917"/>
      <c r="DU102" s="956"/>
      <c r="DV102" s="853"/>
      <c r="DW102" s="854"/>
      <c r="DX102" s="854"/>
      <c r="DY102" s="854"/>
      <c r="DZ102" s="979"/>
      <c r="EA102" s="229"/>
    </row>
    <row r="103" spans="1:131" ht="26.25" customHeight="1" x14ac:dyDescent="0.15">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80" t="s">
        <v>426</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9"/>
    </row>
    <row r="104" spans="1:131" ht="26.25" customHeight="1" x14ac:dyDescent="0.15">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81" t="s">
        <v>427</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9"/>
    </row>
    <row r="105" spans="1:13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15">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
      <c r="A107" s="248" t="s">
        <v>428</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429</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15">
      <c r="A108" s="982" t="s">
        <v>430</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431</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9" customFormat="1" ht="26.25" customHeight="1" x14ac:dyDescent="0.15">
      <c r="A109" s="977" t="s">
        <v>432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433</v>
      </c>
      <c r="AB109" s="958"/>
      <c r="AC109" s="958"/>
      <c r="AD109" s="958"/>
      <c r="AE109" s="959"/>
      <c r="AF109" s="957" t="s">
        <v>434</v>
      </c>
      <c r="AG109" s="958"/>
      <c r="AH109" s="958"/>
      <c r="AI109" s="958"/>
      <c r="AJ109" s="959"/>
      <c r="AK109" s="957" t="s">
        <v>307</v>
      </c>
      <c r="AL109" s="958"/>
      <c r="AM109" s="958"/>
      <c r="AN109" s="958"/>
      <c r="AO109" s="959"/>
      <c r="AP109" s="957" t="s">
        <v>435</v>
      </c>
      <c r="AQ109" s="958"/>
      <c r="AR109" s="958"/>
      <c r="AS109" s="958"/>
      <c r="AT109" s="960"/>
      <c r="AU109" s="977" t="s">
        <v>432</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433</v>
      </c>
      <c r="BR109" s="958"/>
      <c r="BS109" s="958"/>
      <c r="BT109" s="958"/>
      <c r="BU109" s="959"/>
      <c r="BV109" s="957" t="s">
        <v>434</v>
      </c>
      <c r="BW109" s="958"/>
      <c r="BX109" s="958"/>
      <c r="BY109" s="958"/>
      <c r="BZ109" s="959"/>
      <c r="CA109" s="957" t="s">
        <v>307</v>
      </c>
      <c r="CB109" s="958"/>
      <c r="CC109" s="958"/>
      <c r="CD109" s="958"/>
      <c r="CE109" s="959"/>
      <c r="CF109" s="978" t="s">
        <v>435</v>
      </c>
      <c r="CG109" s="978"/>
      <c r="CH109" s="978"/>
      <c r="CI109" s="978"/>
      <c r="CJ109" s="978"/>
      <c r="CK109" s="957" t="s">
        <v>436</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433</v>
      </c>
      <c r="DH109" s="958"/>
      <c r="DI109" s="958"/>
      <c r="DJ109" s="958"/>
      <c r="DK109" s="959"/>
      <c r="DL109" s="957" t="s">
        <v>434</v>
      </c>
      <c r="DM109" s="958"/>
      <c r="DN109" s="958"/>
      <c r="DO109" s="958"/>
      <c r="DP109" s="959"/>
      <c r="DQ109" s="957" t="s">
        <v>307</v>
      </c>
      <c r="DR109" s="958"/>
      <c r="DS109" s="958"/>
      <c r="DT109" s="958"/>
      <c r="DU109" s="959"/>
      <c r="DV109" s="957" t="s">
        <v>435</v>
      </c>
      <c r="DW109" s="958"/>
      <c r="DX109" s="958"/>
      <c r="DY109" s="958"/>
      <c r="DZ109" s="960"/>
    </row>
    <row r="110" spans="1:131" s="229" customFormat="1" ht="26.25" customHeight="1" x14ac:dyDescent="0.15">
      <c r="A110" s="961" t="s">
        <v>437</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556233</v>
      </c>
      <c r="AB110" s="965"/>
      <c r="AC110" s="965"/>
      <c r="AD110" s="965"/>
      <c r="AE110" s="966"/>
      <c r="AF110" s="967">
        <v>570572</v>
      </c>
      <c r="AG110" s="965"/>
      <c r="AH110" s="965"/>
      <c r="AI110" s="965"/>
      <c r="AJ110" s="966"/>
      <c r="AK110" s="967">
        <v>570520</v>
      </c>
      <c r="AL110" s="965"/>
      <c r="AM110" s="965"/>
      <c r="AN110" s="965"/>
      <c r="AO110" s="966"/>
      <c r="AP110" s="968">
        <v>22.4</v>
      </c>
      <c r="AQ110" s="969"/>
      <c r="AR110" s="969"/>
      <c r="AS110" s="969"/>
      <c r="AT110" s="970"/>
      <c r="AU110" s="971" t="s">
        <v>72</v>
      </c>
      <c r="AV110" s="972"/>
      <c r="AW110" s="972"/>
      <c r="AX110" s="972"/>
      <c r="AY110" s="972"/>
      <c r="AZ110" s="994" t="s">
        <v>438</v>
      </c>
      <c r="BA110" s="962"/>
      <c r="BB110" s="962"/>
      <c r="BC110" s="962"/>
      <c r="BD110" s="962"/>
      <c r="BE110" s="962"/>
      <c r="BF110" s="962"/>
      <c r="BG110" s="962"/>
      <c r="BH110" s="962"/>
      <c r="BI110" s="962"/>
      <c r="BJ110" s="962"/>
      <c r="BK110" s="962"/>
      <c r="BL110" s="962"/>
      <c r="BM110" s="962"/>
      <c r="BN110" s="962"/>
      <c r="BO110" s="962"/>
      <c r="BP110" s="963"/>
      <c r="BQ110" s="995">
        <v>4808816</v>
      </c>
      <c r="BR110" s="996"/>
      <c r="BS110" s="996"/>
      <c r="BT110" s="996"/>
      <c r="BU110" s="996"/>
      <c r="BV110" s="996">
        <v>4614192</v>
      </c>
      <c r="BW110" s="996"/>
      <c r="BX110" s="996"/>
      <c r="BY110" s="996"/>
      <c r="BZ110" s="996"/>
      <c r="CA110" s="996">
        <v>4333373</v>
      </c>
      <c r="CB110" s="996"/>
      <c r="CC110" s="996"/>
      <c r="CD110" s="996"/>
      <c r="CE110" s="996"/>
      <c r="CF110" s="1009">
        <v>170.3</v>
      </c>
      <c r="CG110" s="1010"/>
      <c r="CH110" s="1010"/>
      <c r="CI110" s="1010"/>
      <c r="CJ110" s="1010"/>
      <c r="CK110" s="1011" t="s">
        <v>439</v>
      </c>
      <c r="CL110" s="1012"/>
      <c r="CM110" s="994" t="s">
        <v>440</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137</v>
      </c>
      <c r="DH110" s="996"/>
      <c r="DI110" s="996"/>
      <c r="DJ110" s="996"/>
      <c r="DK110" s="996"/>
      <c r="DL110" s="996" t="s">
        <v>137</v>
      </c>
      <c r="DM110" s="996"/>
      <c r="DN110" s="996"/>
      <c r="DO110" s="996"/>
      <c r="DP110" s="996"/>
      <c r="DQ110" s="996" t="s">
        <v>137</v>
      </c>
      <c r="DR110" s="996"/>
      <c r="DS110" s="996"/>
      <c r="DT110" s="996"/>
      <c r="DU110" s="996"/>
      <c r="DV110" s="997" t="s">
        <v>137</v>
      </c>
      <c r="DW110" s="997"/>
      <c r="DX110" s="997"/>
      <c r="DY110" s="997"/>
      <c r="DZ110" s="998"/>
    </row>
    <row r="111" spans="1:131" s="229" customFormat="1" ht="26.25" customHeight="1" x14ac:dyDescent="0.15">
      <c r="A111" s="999" t="s">
        <v>441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137</v>
      </c>
      <c r="AB111" s="1003"/>
      <c r="AC111" s="1003"/>
      <c r="AD111" s="1003"/>
      <c r="AE111" s="1004"/>
      <c r="AF111" s="1005" t="s">
        <v>137</v>
      </c>
      <c r="AG111" s="1003"/>
      <c r="AH111" s="1003"/>
      <c r="AI111" s="1003"/>
      <c r="AJ111" s="1004"/>
      <c r="AK111" s="1005" t="s">
        <v>137</v>
      </c>
      <c r="AL111" s="1003"/>
      <c r="AM111" s="1003"/>
      <c r="AN111" s="1003"/>
      <c r="AO111" s="1004"/>
      <c r="AP111" s="1006" t="s">
        <v>137</v>
      </c>
      <c r="AQ111" s="1007"/>
      <c r="AR111" s="1007"/>
      <c r="AS111" s="1007"/>
      <c r="AT111" s="1008"/>
      <c r="AU111" s="973"/>
      <c r="AV111" s="974"/>
      <c r="AW111" s="974"/>
      <c r="AX111" s="974"/>
      <c r="AY111" s="974"/>
      <c r="AZ111" s="987" t="s">
        <v>442</v>
      </c>
      <c r="BA111" s="988"/>
      <c r="BB111" s="988"/>
      <c r="BC111" s="988"/>
      <c r="BD111" s="988"/>
      <c r="BE111" s="988"/>
      <c r="BF111" s="988"/>
      <c r="BG111" s="988"/>
      <c r="BH111" s="988"/>
      <c r="BI111" s="988"/>
      <c r="BJ111" s="988"/>
      <c r="BK111" s="988"/>
      <c r="BL111" s="988"/>
      <c r="BM111" s="988"/>
      <c r="BN111" s="988"/>
      <c r="BO111" s="988"/>
      <c r="BP111" s="989"/>
      <c r="BQ111" s="990">
        <v>52600</v>
      </c>
      <c r="BR111" s="991"/>
      <c r="BS111" s="991"/>
      <c r="BT111" s="991"/>
      <c r="BU111" s="991"/>
      <c r="BV111" s="991">
        <v>42080</v>
      </c>
      <c r="BW111" s="991"/>
      <c r="BX111" s="991"/>
      <c r="BY111" s="991"/>
      <c r="BZ111" s="991"/>
      <c r="CA111" s="991">
        <v>31560</v>
      </c>
      <c r="CB111" s="991"/>
      <c r="CC111" s="991"/>
      <c r="CD111" s="991"/>
      <c r="CE111" s="991"/>
      <c r="CF111" s="985">
        <v>1.2</v>
      </c>
      <c r="CG111" s="986"/>
      <c r="CH111" s="986"/>
      <c r="CI111" s="986"/>
      <c r="CJ111" s="986"/>
      <c r="CK111" s="1013"/>
      <c r="CL111" s="1014"/>
      <c r="CM111" s="987" t="s">
        <v>443</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137</v>
      </c>
      <c r="DH111" s="991"/>
      <c r="DI111" s="991"/>
      <c r="DJ111" s="991"/>
      <c r="DK111" s="991"/>
      <c r="DL111" s="991" t="s">
        <v>137</v>
      </c>
      <c r="DM111" s="991"/>
      <c r="DN111" s="991"/>
      <c r="DO111" s="991"/>
      <c r="DP111" s="991"/>
      <c r="DQ111" s="991" t="s">
        <v>392</v>
      </c>
      <c r="DR111" s="991"/>
      <c r="DS111" s="991"/>
      <c r="DT111" s="991"/>
      <c r="DU111" s="991"/>
      <c r="DV111" s="992" t="s">
        <v>137</v>
      </c>
      <c r="DW111" s="992"/>
      <c r="DX111" s="992"/>
      <c r="DY111" s="992"/>
      <c r="DZ111" s="993"/>
    </row>
    <row r="112" spans="1:131" s="229" customFormat="1" ht="26.25" customHeight="1" x14ac:dyDescent="0.15">
      <c r="A112" s="1017" t="s">
        <v>444</v>
      </c>
      <c r="B112" s="1018"/>
      <c r="C112" s="988" t="s">
        <v>445</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137</v>
      </c>
      <c r="AB112" s="1024"/>
      <c r="AC112" s="1024"/>
      <c r="AD112" s="1024"/>
      <c r="AE112" s="1025"/>
      <c r="AF112" s="1026" t="s">
        <v>137</v>
      </c>
      <c r="AG112" s="1024"/>
      <c r="AH112" s="1024"/>
      <c r="AI112" s="1024"/>
      <c r="AJ112" s="1025"/>
      <c r="AK112" s="1026" t="s">
        <v>137</v>
      </c>
      <c r="AL112" s="1024"/>
      <c r="AM112" s="1024"/>
      <c r="AN112" s="1024"/>
      <c r="AO112" s="1025"/>
      <c r="AP112" s="1027" t="s">
        <v>137</v>
      </c>
      <c r="AQ112" s="1028"/>
      <c r="AR112" s="1028"/>
      <c r="AS112" s="1028"/>
      <c r="AT112" s="1029"/>
      <c r="AU112" s="973"/>
      <c r="AV112" s="974"/>
      <c r="AW112" s="974"/>
      <c r="AX112" s="974"/>
      <c r="AY112" s="974"/>
      <c r="AZ112" s="987" t="s">
        <v>446</v>
      </c>
      <c r="BA112" s="988"/>
      <c r="BB112" s="988"/>
      <c r="BC112" s="988"/>
      <c r="BD112" s="988"/>
      <c r="BE112" s="988"/>
      <c r="BF112" s="988"/>
      <c r="BG112" s="988"/>
      <c r="BH112" s="988"/>
      <c r="BI112" s="988"/>
      <c r="BJ112" s="988"/>
      <c r="BK112" s="988"/>
      <c r="BL112" s="988"/>
      <c r="BM112" s="988"/>
      <c r="BN112" s="988"/>
      <c r="BO112" s="988"/>
      <c r="BP112" s="989"/>
      <c r="BQ112" s="990">
        <v>3086543</v>
      </c>
      <c r="BR112" s="991"/>
      <c r="BS112" s="991"/>
      <c r="BT112" s="991"/>
      <c r="BU112" s="991"/>
      <c r="BV112" s="991">
        <v>3014855</v>
      </c>
      <c r="BW112" s="991"/>
      <c r="BX112" s="991"/>
      <c r="BY112" s="991"/>
      <c r="BZ112" s="991"/>
      <c r="CA112" s="991">
        <v>2928733</v>
      </c>
      <c r="CB112" s="991"/>
      <c r="CC112" s="991"/>
      <c r="CD112" s="991"/>
      <c r="CE112" s="991"/>
      <c r="CF112" s="985">
        <v>115.1</v>
      </c>
      <c r="CG112" s="986"/>
      <c r="CH112" s="986"/>
      <c r="CI112" s="986"/>
      <c r="CJ112" s="986"/>
      <c r="CK112" s="1013"/>
      <c r="CL112" s="1014"/>
      <c r="CM112" s="987" t="s">
        <v>447</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137</v>
      </c>
      <c r="DH112" s="991"/>
      <c r="DI112" s="991"/>
      <c r="DJ112" s="991"/>
      <c r="DK112" s="991"/>
      <c r="DL112" s="991" t="s">
        <v>137</v>
      </c>
      <c r="DM112" s="991"/>
      <c r="DN112" s="991"/>
      <c r="DO112" s="991"/>
      <c r="DP112" s="991"/>
      <c r="DQ112" s="991" t="s">
        <v>137</v>
      </c>
      <c r="DR112" s="991"/>
      <c r="DS112" s="991"/>
      <c r="DT112" s="991"/>
      <c r="DU112" s="991"/>
      <c r="DV112" s="992" t="s">
        <v>137</v>
      </c>
      <c r="DW112" s="992"/>
      <c r="DX112" s="992"/>
      <c r="DY112" s="992"/>
      <c r="DZ112" s="993"/>
    </row>
    <row r="113" spans="1:130" s="229" customFormat="1" ht="26.25" customHeight="1" x14ac:dyDescent="0.15">
      <c r="A113" s="1019"/>
      <c r="B113" s="1020"/>
      <c r="C113" s="988" t="s">
        <v>448</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220364</v>
      </c>
      <c r="AB113" s="1003"/>
      <c r="AC113" s="1003"/>
      <c r="AD113" s="1003"/>
      <c r="AE113" s="1004"/>
      <c r="AF113" s="1005">
        <v>225688</v>
      </c>
      <c r="AG113" s="1003"/>
      <c r="AH113" s="1003"/>
      <c r="AI113" s="1003"/>
      <c r="AJ113" s="1004"/>
      <c r="AK113" s="1005">
        <v>226044</v>
      </c>
      <c r="AL113" s="1003"/>
      <c r="AM113" s="1003"/>
      <c r="AN113" s="1003"/>
      <c r="AO113" s="1004"/>
      <c r="AP113" s="1006">
        <v>8.9</v>
      </c>
      <c r="AQ113" s="1007"/>
      <c r="AR113" s="1007"/>
      <c r="AS113" s="1007"/>
      <c r="AT113" s="1008"/>
      <c r="AU113" s="973"/>
      <c r="AV113" s="974"/>
      <c r="AW113" s="974"/>
      <c r="AX113" s="974"/>
      <c r="AY113" s="974"/>
      <c r="AZ113" s="987" t="s">
        <v>449</v>
      </c>
      <c r="BA113" s="988"/>
      <c r="BB113" s="988"/>
      <c r="BC113" s="988"/>
      <c r="BD113" s="988"/>
      <c r="BE113" s="988"/>
      <c r="BF113" s="988"/>
      <c r="BG113" s="988"/>
      <c r="BH113" s="988"/>
      <c r="BI113" s="988"/>
      <c r="BJ113" s="988"/>
      <c r="BK113" s="988"/>
      <c r="BL113" s="988"/>
      <c r="BM113" s="988"/>
      <c r="BN113" s="988"/>
      <c r="BO113" s="988"/>
      <c r="BP113" s="989"/>
      <c r="BQ113" s="990">
        <v>127370</v>
      </c>
      <c r="BR113" s="991"/>
      <c r="BS113" s="991"/>
      <c r="BT113" s="991"/>
      <c r="BU113" s="991"/>
      <c r="BV113" s="991">
        <v>158506</v>
      </c>
      <c r="BW113" s="991"/>
      <c r="BX113" s="991"/>
      <c r="BY113" s="991"/>
      <c r="BZ113" s="991"/>
      <c r="CA113" s="991">
        <v>239950</v>
      </c>
      <c r="CB113" s="991"/>
      <c r="CC113" s="991"/>
      <c r="CD113" s="991"/>
      <c r="CE113" s="991"/>
      <c r="CF113" s="985">
        <v>9.4</v>
      </c>
      <c r="CG113" s="986"/>
      <c r="CH113" s="986"/>
      <c r="CI113" s="986"/>
      <c r="CJ113" s="986"/>
      <c r="CK113" s="1013"/>
      <c r="CL113" s="1014"/>
      <c r="CM113" s="987" t="s">
        <v>450</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137</v>
      </c>
      <c r="DH113" s="1024"/>
      <c r="DI113" s="1024"/>
      <c r="DJ113" s="1024"/>
      <c r="DK113" s="1025"/>
      <c r="DL113" s="1026" t="s">
        <v>137</v>
      </c>
      <c r="DM113" s="1024"/>
      <c r="DN113" s="1024"/>
      <c r="DO113" s="1024"/>
      <c r="DP113" s="1025"/>
      <c r="DQ113" s="1026" t="s">
        <v>137</v>
      </c>
      <c r="DR113" s="1024"/>
      <c r="DS113" s="1024"/>
      <c r="DT113" s="1024"/>
      <c r="DU113" s="1025"/>
      <c r="DV113" s="1027" t="s">
        <v>392</v>
      </c>
      <c r="DW113" s="1028"/>
      <c r="DX113" s="1028"/>
      <c r="DY113" s="1028"/>
      <c r="DZ113" s="1029"/>
    </row>
    <row r="114" spans="1:130" s="229" customFormat="1" ht="26.25" customHeight="1" x14ac:dyDescent="0.15">
      <c r="A114" s="1019"/>
      <c r="B114" s="1020"/>
      <c r="C114" s="988" t="s">
        <v>451</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137</v>
      </c>
      <c r="AB114" s="1024"/>
      <c r="AC114" s="1024"/>
      <c r="AD114" s="1024"/>
      <c r="AE114" s="1025"/>
      <c r="AF114" s="1026" t="s">
        <v>137</v>
      </c>
      <c r="AG114" s="1024"/>
      <c r="AH114" s="1024"/>
      <c r="AI114" s="1024"/>
      <c r="AJ114" s="1025"/>
      <c r="AK114" s="1026" t="s">
        <v>137</v>
      </c>
      <c r="AL114" s="1024"/>
      <c r="AM114" s="1024"/>
      <c r="AN114" s="1024"/>
      <c r="AO114" s="1025"/>
      <c r="AP114" s="1027" t="s">
        <v>137</v>
      </c>
      <c r="AQ114" s="1028"/>
      <c r="AR114" s="1028"/>
      <c r="AS114" s="1028"/>
      <c r="AT114" s="1029"/>
      <c r="AU114" s="973"/>
      <c r="AV114" s="974"/>
      <c r="AW114" s="974"/>
      <c r="AX114" s="974"/>
      <c r="AY114" s="974"/>
      <c r="AZ114" s="987" t="s">
        <v>452</v>
      </c>
      <c r="BA114" s="988"/>
      <c r="BB114" s="988"/>
      <c r="BC114" s="988"/>
      <c r="BD114" s="988"/>
      <c r="BE114" s="988"/>
      <c r="BF114" s="988"/>
      <c r="BG114" s="988"/>
      <c r="BH114" s="988"/>
      <c r="BI114" s="988"/>
      <c r="BJ114" s="988"/>
      <c r="BK114" s="988"/>
      <c r="BL114" s="988"/>
      <c r="BM114" s="988"/>
      <c r="BN114" s="988"/>
      <c r="BO114" s="988"/>
      <c r="BP114" s="989"/>
      <c r="BQ114" s="990">
        <v>470040</v>
      </c>
      <c r="BR114" s="991"/>
      <c r="BS114" s="991"/>
      <c r="BT114" s="991"/>
      <c r="BU114" s="991"/>
      <c r="BV114" s="991">
        <v>426341</v>
      </c>
      <c r="BW114" s="991"/>
      <c r="BX114" s="991"/>
      <c r="BY114" s="991"/>
      <c r="BZ114" s="991"/>
      <c r="CA114" s="991">
        <v>377587</v>
      </c>
      <c r="CB114" s="991"/>
      <c r="CC114" s="991"/>
      <c r="CD114" s="991"/>
      <c r="CE114" s="991"/>
      <c r="CF114" s="985">
        <v>14.8</v>
      </c>
      <c r="CG114" s="986"/>
      <c r="CH114" s="986"/>
      <c r="CI114" s="986"/>
      <c r="CJ114" s="986"/>
      <c r="CK114" s="1013"/>
      <c r="CL114" s="1014"/>
      <c r="CM114" s="987" t="s">
        <v>453</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137</v>
      </c>
      <c r="DH114" s="1024"/>
      <c r="DI114" s="1024"/>
      <c r="DJ114" s="1024"/>
      <c r="DK114" s="1025"/>
      <c r="DL114" s="1026" t="s">
        <v>137</v>
      </c>
      <c r="DM114" s="1024"/>
      <c r="DN114" s="1024"/>
      <c r="DO114" s="1024"/>
      <c r="DP114" s="1025"/>
      <c r="DQ114" s="1026" t="s">
        <v>137</v>
      </c>
      <c r="DR114" s="1024"/>
      <c r="DS114" s="1024"/>
      <c r="DT114" s="1024"/>
      <c r="DU114" s="1025"/>
      <c r="DV114" s="1027" t="s">
        <v>137</v>
      </c>
      <c r="DW114" s="1028"/>
      <c r="DX114" s="1028"/>
      <c r="DY114" s="1028"/>
      <c r="DZ114" s="1029"/>
    </row>
    <row r="115" spans="1:130" s="229" customFormat="1" ht="26.25" customHeight="1" x14ac:dyDescent="0.15">
      <c r="A115" s="1019"/>
      <c r="B115" s="1020"/>
      <c r="C115" s="988" t="s">
        <v>454</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11530</v>
      </c>
      <c r="AB115" s="1003"/>
      <c r="AC115" s="1003"/>
      <c r="AD115" s="1003"/>
      <c r="AE115" s="1004"/>
      <c r="AF115" s="1005">
        <v>11362</v>
      </c>
      <c r="AG115" s="1003"/>
      <c r="AH115" s="1003"/>
      <c r="AI115" s="1003"/>
      <c r="AJ115" s="1004"/>
      <c r="AK115" s="1005">
        <v>11193</v>
      </c>
      <c r="AL115" s="1003"/>
      <c r="AM115" s="1003"/>
      <c r="AN115" s="1003"/>
      <c r="AO115" s="1004"/>
      <c r="AP115" s="1006">
        <v>0.4</v>
      </c>
      <c r="AQ115" s="1007"/>
      <c r="AR115" s="1007"/>
      <c r="AS115" s="1007"/>
      <c r="AT115" s="1008"/>
      <c r="AU115" s="973"/>
      <c r="AV115" s="974"/>
      <c r="AW115" s="974"/>
      <c r="AX115" s="974"/>
      <c r="AY115" s="974"/>
      <c r="AZ115" s="987" t="s">
        <v>455</v>
      </c>
      <c r="BA115" s="988"/>
      <c r="BB115" s="988"/>
      <c r="BC115" s="988"/>
      <c r="BD115" s="988"/>
      <c r="BE115" s="988"/>
      <c r="BF115" s="988"/>
      <c r="BG115" s="988"/>
      <c r="BH115" s="988"/>
      <c r="BI115" s="988"/>
      <c r="BJ115" s="988"/>
      <c r="BK115" s="988"/>
      <c r="BL115" s="988"/>
      <c r="BM115" s="988"/>
      <c r="BN115" s="988"/>
      <c r="BO115" s="988"/>
      <c r="BP115" s="989"/>
      <c r="BQ115" s="990" t="s">
        <v>137</v>
      </c>
      <c r="BR115" s="991"/>
      <c r="BS115" s="991"/>
      <c r="BT115" s="991"/>
      <c r="BU115" s="991"/>
      <c r="BV115" s="991" t="s">
        <v>137</v>
      </c>
      <c r="BW115" s="991"/>
      <c r="BX115" s="991"/>
      <c r="BY115" s="991"/>
      <c r="BZ115" s="991"/>
      <c r="CA115" s="991" t="s">
        <v>137</v>
      </c>
      <c r="CB115" s="991"/>
      <c r="CC115" s="991"/>
      <c r="CD115" s="991"/>
      <c r="CE115" s="991"/>
      <c r="CF115" s="985" t="s">
        <v>137</v>
      </c>
      <c r="CG115" s="986"/>
      <c r="CH115" s="986"/>
      <c r="CI115" s="986"/>
      <c r="CJ115" s="986"/>
      <c r="CK115" s="1013"/>
      <c r="CL115" s="1014"/>
      <c r="CM115" s="987" t="s">
        <v>456</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137</v>
      </c>
      <c r="DH115" s="1024"/>
      <c r="DI115" s="1024"/>
      <c r="DJ115" s="1024"/>
      <c r="DK115" s="1025"/>
      <c r="DL115" s="1026" t="s">
        <v>137</v>
      </c>
      <c r="DM115" s="1024"/>
      <c r="DN115" s="1024"/>
      <c r="DO115" s="1024"/>
      <c r="DP115" s="1025"/>
      <c r="DQ115" s="1026" t="s">
        <v>392</v>
      </c>
      <c r="DR115" s="1024"/>
      <c r="DS115" s="1024"/>
      <c r="DT115" s="1024"/>
      <c r="DU115" s="1025"/>
      <c r="DV115" s="1027" t="s">
        <v>137</v>
      </c>
      <c r="DW115" s="1028"/>
      <c r="DX115" s="1028"/>
      <c r="DY115" s="1028"/>
      <c r="DZ115" s="1029"/>
    </row>
    <row r="116" spans="1:130" s="229" customFormat="1" ht="26.25" customHeight="1" x14ac:dyDescent="0.15">
      <c r="A116" s="1021"/>
      <c r="B116" s="1022"/>
      <c r="C116" s="1030" t="s">
        <v>457</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137</v>
      </c>
      <c r="AB116" s="1024"/>
      <c r="AC116" s="1024"/>
      <c r="AD116" s="1024"/>
      <c r="AE116" s="1025"/>
      <c r="AF116" s="1026" t="s">
        <v>137</v>
      </c>
      <c r="AG116" s="1024"/>
      <c r="AH116" s="1024"/>
      <c r="AI116" s="1024"/>
      <c r="AJ116" s="1025"/>
      <c r="AK116" s="1026" t="s">
        <v>137</v>
      </c>
      <c r="AL116" s="1024"/>
      <c r="AM116" s="1024"/>
      <c r="AN116" s="1024"/>
      <c r="AO116" s="1025"/>
      <c r="AP116" s="1027" t="s">
        <v>137</v>
      </c>
      <c r="AQ116" s="1028"/>
      <c r="AR116" s="1028"/>
      <c r="AS116" s="1028"/>
      <c r="AT116" s="1029"/>
      <c r="AU116" s="973"/>
      <c r="AV116" s="974"/>
      <c r="AW116" s="974"/>
      <c r="AX116" s="974"/>
      <c r="AY116" s="974"/>
      <c r="AZ116" s="1032" t="s">
        <v>458</v>
      </c>
      <c r="BA116" s="1033"/>
      <c r="BB116" s="1033"/>
      <c r="BC116" s="1033"/>
      <c r="BD116" s="1033"/>
      <c r="BE116" s="1033"/>
      <c r="BF116" s="1033"/>
      <c r="BG116" s="1033"/>
      <c r="BH116" s="1033"/>
      <c r="BI116" s="1033"/>
      <c r="BJ116" s="1033"/>
      <c r="BK116" s="1033"/>
      <c r="BL116" s="1033"/>
      <c r="BM116" s="1033"/>
      <c r="BN116" s="1033"/>
      <c r="BO116" s="1033"/>
      <c r="BP116" s="1034"/>
      <c r="BQ116" s="990" t="s">
        <v>137</v>
      </c>
      <c r="BR116" s="991"/>
      <c r="BS116" s="991"/>
      <c r="BT116" s="991"/>
      <c r="BU116" s="991"/>
      <c r="BV116" s="991" t="s">
        <v>137</v>
      </c>
      <c r="BW116" s="991"/>
      <c r="BX116" s="991"/>
      <c r="BY116" s="991"/>
      <c r="BZ116" s="991"/>
      <c r="CA116" s="991" t="s">
        <v>137</v>
      </c>
      <c r="CB116" s="991"/>
      <c r="CC116" s="991"/>
      <c r="CD116" s="991"/>
      <c r="CE116" s="991"/>
      <c r="CF116" s="985" t="s">
        <v>137</v>
      </c>
      <c r="CG116" s="986"/>
      <c r="CH116" s="986"/>
      <c r="CI116" s="986"/>
      <c r="CJ116" s="986"/>
      <c r="CK116" s="1013"/>
      <c r="CL116" s="1014"/>
      <c r="CM116" s="987" t="s">
        <v>459</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52600</v>
      </c>
      <c r="DH116" s="1024"/>
      <c r="DI116" s="1024"/>
      <c r="DJ116" s="1024"/>
      <c r="DK116" s="1025"/>
      <c r="DL116" s="1026">
        <v>42080</v>
      </c>
      <c r="DM116" s="1024"/>
      <c r="DN116" s="1024"/>
      <c r="DO116" s="1024"/>
      <c r="DP116" s="1025"/>
      <c r="DQ116" s="1026">
        <v>31560</v>
      </c>
      <c r="DR116" s="1024"/>
      <c r="DS116" s="1024"/>
      <c r="DT116" s="1024"/>
      <c r="DU116" s="1025"/>
      <c r="DV116" s="1027">
        <v>1.2</v>
      </c>
      <c r="DW116" s="1028"/>
      <c r="DX116" s="1028"/>
      <c r="DY116" s="1028"/>
      <c r="DZ116" s="1029"/>
    </row>
    <row r="117" spans="1:130" s="229" customFormat="1" ht="26.25" customHeight="1" x14ac:dyDescent="0.15">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460</v>
      </c>
      <c r="Z117" s="959"/>
      <c r="AA117" s="1043">
        <v>788127</v>
      </c>
      <c r="AB117" s="1044"/>
      <c r="AC117" s="1044"/>
      <c r="AD117" s="1044"/>
      <c r="AE117" s="1045"/>
      <c r="AF117" s="1046">
        <v>807622</v>
      </c>
      <c r="AG117" s="1044"/>
      <c r="AH117" s="1044"/>
      <c r="AI117" s="1044"/>
      <c r="AJ117" s="1045"/>
      <c r="AK117" s="1046">
        <v>807757</v>
      </c>
      <c r="AL117" s="1044"/>
      <c r="AM117" s="1044"/>
      <c r="AN117" s="1044"/>
      <c r="AO117" s="1045"/>
      <c r="AP117" s="1047"/>
      <c r="AQ117" s="1048"/>
      <c r="AR117" s="1048"/>
      <c r="AS117" s="1048"/>
      <c r="AT117" s="1049"/>
      <c r="AU117" s="973"/>
      <c r="AV117" s="974"/>
      <c r="AW117" s="974"/>
      <c r="AX117" s="974"/>
      <c r="AY117" s="974"/>
      <c r="AZ117" s="1039" t="s">
        <v>461</v>
      </c>
      <c r="BA117" s="1040"/>
      <c r="BB117" s="1040"/>
      <c r="BC117" s="1040"/>
      <c r="BD117" s="1040"/>
      <c r="BE117" s="1040"/>
      <c r="BF117" s="1040"/>
      <c r="BG117" s="1040"/>
      <c r="BH117" s="1040"/>
      <c r="BI117" s="1040"/>
      <c r="BJ117" s="1040"/>
      <c r="BK117" s="1040"/>
      <c r="BL117" s="1040"/>
      <c r="BM117" s="1040"/>
      <c r="BN117" s="1040"/>
      <c r="BO117" s="1040"/>
      <c r="BP117" s="1041"/>
      <c r="BQ117" s="990" t="s">
        <v>137</v>
      </c>
      <c r="BR117" s="991"/>
      <c r="BS117" s="991"/>
      <c r="BT117" s="991"/>
      <c r="BU117" s="991"/>
      <c r="BV117" s="991" t="s">
        <v>137</v>
      </c>
      <c r="BW117" s="991"/>
      <c r="BX117" s="991"/>
      <c r="BY117" s="991"/>
      <c r="BZ117" s="991"/>
      <c r="CA117" s="991" t="s">
        <v>137</v>
      </c>
      <c r="CB117" s="991"/>
      <c r="CC117" s="991"/>
      <c r="CD117" s="991"/>
      <c r="CE117" s="991"/>
      <c r="CF117" s="985" t="s">
        <v>137</v>
      </c>
      <c r="CG117" s="986"/>
      <c r="CH117" s="986"/>
      <c r="CI117" s="986"/>
      <c r="CJ117" s="986"/>
      <c r="CK117" s="1013"/>
      <c r="CL117" s="1014"/>
      <c r="CM117" s="987" t="s">
        <v>462</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137</v>
      </c>
      <c r="DH117" s="1024"/>
      <c r="DI117" s="1024"/>
      <c r="DJ117" s="1024"/>
      <c r="DK117" s="1025"/>
      <c r="DL117" s="1026" t="s">
        <v>137</v>
      </c>
      <c r="DM117" s="1024"/>
      <c r="DN117" s="1024"/>
      <c r="DO117" s="1024"/>
      <c r="DP117" s="1025"/>
      <c r="DQ117" s="1026" t="s">
        <v>137</v>
      </c>
      <c r="DR117" s="1024"/>
      <c r="DS117" s="1024"/>
      <c r="DT117" s="1024"/>
      <c r="DU117" s="1025"/>
      <c r="DV117" s="1027" t="s">
        <v>137</v>
      </c>
      <c r="DW117" s="1028"/>
      <c r="DX117" s="1028"/>
      <c r="DY117" s="1028"/>
      <c r="DZ117" s="1029"/>
    </row>
    <row r="118" spans="1:130" s="229" customFormat="1" ht="26.25" customHeight="1" x14ac:dyDescent="0.15">
      <c r="A118" s="977" t="s">
        <v>436</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433</v>
      </c>
      <c r="AB118" s="958"/>
      <c r="AC118" s="958"/>
      <c r="AD118" s="958"/>
      <c r="AE118" s="959"/>
      <c r="AF118" s="957" t="s">
        <v>434</v>
      </c>
      <c r="AG118" s="958"/>
      <c r="AH118" s="958"/>
      <c r="AI118" s="958"/>
      <c r="AJ118" s="959"/>
      <c r="AK118" s="957" t="s">
        <v>307</v>
      </c>
      <c r="AL118" s="958"/>
      <c r="AM118" s="958"/>
      <c r="AN118" s="958"/>
      <c r="AO118" s="959"/>
      <c r="AP118" s="1035" t="s">
        <v>435</v>
      </c>
      <c r="AQ118" s="1036"/>
      <c r="AR118" s="1036"/>
      <c r="AS118" s="1036"/>
      <c r="AT118" s="1037"/>
      <c r="AU118" s="973"/>
      <c r="AV118" s="974"/>
      <c r="AW118" s="974"/>
      <c r="AX118" s="974"/>
      <c r="AY118" s="974"/>
      <c r="AZ118" s="1038" t="s">
        <v>463</v>
      </c>
      <c r="BA118" s="1030"/>
      <c r="BB118" s="1030"/>
      <c r="BC118" s="1030"/>
      <c r="BD118" s="1030"/>
      <c r="BE118" s="1030"/>
      <c r="BF118" s="1030"/>
      <c r="BG118" s="1030"/>
      <c r="BH118" s="1030"/>
      <c r="BI118" s="1030"/>
      <c r="BJ118" s="1030"/>
      <c r="BK118" s="1030"/>
      <c r="BL118" s="1030"/>
      <c r="BM118" s="1030"/>
      <c r="BN118" s="1030"/>
      <c r="BO118" s="1030"/>
      <c r="BP118" s="1031"/>
      <c r="BQ118" s="1064" t="s">
        <v>137</v>
      </c>
      <c r="BR118" s="1065"/>
      <c r="BS118" s="1065"/>
      <c r="BT118" s="1065"/>
      <c r="BU118" s="1065"/>
      <c r="BV118" s="1065" t="s">
        <v>137</v>
      </c>
      <c r="BW118" s="1065"/>
      <c r="BX118" s="1065"/>
      <c r="BY118" s="1065"/>
      <c r="BZ118" s="1065"/>
      <c r="CA118" s="1065" t="s">
        <v>137</v>
      </c>
      <c r="CB118" s="1065"/>
      <c r="CC118" s="1065"/>
      <c r="CD118" s="1065"/>
      <c r="CE118" s="1065"/>
      <c r="CF118" s="985" t="s">
        <v>137</v>
      </c>
      <c r="CG118" s="986"/>
      <c r="CH118" s="986"/>
      <c r="CI118" s="986"/>
      <c r="CJ118" s="986"/>
      <c r="CK118" s="1013"/>
      <c r="CL118" s="1014"/>
      <c r="CM118" s="987" t="s">
        <v>464</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137</v>
      </c>
      <c r="DH118" s="1024"/>
      <c r="DI118" s="1024"/>
      <c r="DJ118" s="1024"/>
      <c r="DK118" s="1025"/>
      <c r="DL118" s="1026" t="s">
        <v>137</v>
      </c>
      <c r="DM118" s="1024"/>
      <c r="DN118" s="1024"/>
      <c r="DO118" s="1024"/>
      <c r="DP118" s="1025"/>
      <c r="DQ118" s="1026" t="s">
        <v>392</v>
      </c>
      <c r="DR118" s="1024"/>
      <c r="DS118" s="1024"/>
      <c r="DT118" s="1024"/>
      <c r="DU118" s="1025"/>
      <c r="DV118" s="1027" t="s">
        <v>137</v>
      </c>
      <c r="DW118" s="1028"/>
      <c r="DX118" s="1028"/>
      <c r="DY118" s="1028"/>
      <c r="DZ118" s="1029"/>
    </row>
    <row r="119" spans="1:130" s="229" customFormat="1" ht="26.25" customHeight="1" x14ac:dyDescent="0.15">
      <c r="A119" s="1121" t="s">
        <v>439</v>
      </c>
      <c r="B119" s="1012"/>
      <c r="C119" s="994" t="s">
        <v>440</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137</v>
      </c>
      <c r="AB119" s="965"/>
      <c r="AC119" s="965"/>
      <c r="AD119" s="965"/>
      <c r="AE119" s="966"/>
      <c r="AF119" s="967" t="s">
        <v>392</v>
      </c>
      <c r="AG119" s="965"/>
      <c r="AH119" s="965"/>
      <c r="AI119" s="965"/>
      <c r="AJ119" s="966"/>
      <c r="AK119" s="967" t="s">
        <v>137</v>
      </c>
      <c r="AL119" s="965"/>
      <c r="AM119" s="965"/>
      <c r="AN119" s="965"/>
      <c r="AO119" s="966"/>
      <c r="AP119" s="968" t="s">
        <v>137</v>
      </c>
      <c r="AQ119" s="969"/>
      <c r="AR119" s="969"/>
      <c r="AS119" s="969"/>
      <c r="AT119" s="970"/>
      <c r="AU119" s="975"/>
      <c r="AV119" s="976"/>
      <c r="AW119" s="976"/>
      <c r="AX119" s="976"/>
      <c r="AY119" s="976"/>
      <c r="AZ119" s="250" t="s">
        <v>188</v>
      </c>
      <c r="BA119" s="250"/>
      <c r="BB119" s="250"/>
      <c r="BC119" s="250"/>
      <c r="BD119" s="250"/>
      <c r="BE119" s="250"/>
      <c r="BF119" s="250"/>
      <c r="BG119" s="250"/>
      <c r="BH119" s="250"/>
      <c r="BI119" s="250"/>
      <c r="BJ119" s="250"/>
      <c r="BK119" s="250"/>
      <c r="BL119" s="250"/>
      <c r="BM119" s="250"/>
      <c r="BN119" s="250"/>
      <c r="BO119" s="1042" t="s">
        <v>465</v>
      </c>
      <c r="BP119" s="1070"/>
      <c r="BQ119" s="1064">
        <v>8545369</v>
      </c>
      <c r="BR119" s="1065"/>
      <c r="BS119" s="1065"/>
      <c r="BT119" s="1065"/>
      <c r="BU119" s="1065"/>
      <c r="BV119" s="1065">
        <v>8255974</v>
      </c>
      <c r="BW119" s="1065"/>
      <c r="BX119" s="1065"/>
      <c r="BY119" s="1065"/>
      <c r="BZ119" s="1065"/>
      <c r="CA119" s="1065">
        <v>7911203</v>
      </c>
      <c r="CB119" s="1065"/>
      <c r="CC119" s="1065"/>
      <c r="CD119" s="1065"/>
      <c r="CE119" s="1065"/>
      <c r="CF119" s="1066"/>
      <c r="CG119" s="1067"/>
      <c r="CH119" s="1067"/>
      <c r="CI119" s="1067"/>
      <c r="CJ119" s="1068"/>
      <c r="CK119" s="1015"/>
      <c r="CL119" s="1016"/>
      <c r="CM119" s="1038" t="s">
        <v>466</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137</v>
      </c>
      <c r="DH119" s="1051"/>
      <c r="DI119" s="1051"/>
      <c r="DJ119" s="1051"/>
      <c r="DK119" s="1052"/>
      <c r="DL119" s="1050" t="s">
        <v>137</v>
      </c>
      <c r="DM119" s="1051"/>
      <c r="DN119" s="1051"/>
      <c r="DO119" s="1051"/>
      <c r="DP119" s="1052"/>
      <c r="DQ119" s="1050" t="s">
        <v>137</v>
      </c>
      <c r="DR119" s="1051"/>
      <c r="DS119" s="1051"/>
      <c r="DT119" s="1051"/>
      <c r="DU119" s="1052"/>
      <c r="DV119" s="1053" t="s">
        <v>137</v>
      </c>
      <c r="DW119" s="1054"/>
      <c r="DX119" s="1054"/>
      <c r="DY119" s="1054"/>
      <c r="DZ119" s="1055"/>
    </row>
    <row r="120" spans="1:130" s="229" customFormat="1" ht="26.25" customHeight="1" x14ac:dyDescent="0.15">
      <c r="A120" s="1122"/>
      <c r="B120" s="1014"/>
      <c r="C120" s="987" t="s">
        <v>443</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137</v>
      </c>
      <c r="AB120" s="1024"/>
      <c r="AC120" s="1024"/>
      <c r="AD120" s="1024"/>
      <c r="AE120" s="1025"/>
      <c r="AF120" s="1026" t="s">
        <v>137</v>
      </c>
      <c r="AG120" s="1024"/>
      <c r="AH120" s="1024"/>
      <c r="AI120" s="1024"/>
      <c r="AJ120" s="1025"/>
      <c r="AK120" s="1026" t="s">
        <v>137</v>
      </c>
      <c r="AL120" s="1024"/>
      <c r="AM120" s="1024"/>
      <c r="AN120" s="1024"/>
      <c r="AO120" s="1025"/>
      <c r="AP120" s="1027" t="s">
        <v>137</v>
      </c>
      <c r="AQ120" s="1028"/>
      <c r="AR120" s="1028"/>
      <c r="AS120" s="1028"/>
      <c r="AT120" s="1029"/>
      <c r="AU120" s="1056" t="s">
        <v>467</v>
      </c>
      <c r="AV120" s="1057"/>
      <c r="AW120" s="1057"/>
      <c r="AX120" s="1057"/>
      <c r="AY120" s="1058"/>
      <c r="AZ120" s="994" t="s">
        <v>468</v>
      </c>
      <c r="BA120" s="962"/>
      <c r="BB120" s="962"/>
      <c r="BC120" s="962"/>
      <c r="BD120" s="962"/>
      <c r="BE120" s="962"/>
      <c r="BF120" s="962"/>
      <c r="BG120" s="962"/>
      <c r="BH120" s="962"/>
      <c r="BI120" s="962"/>
      <c r="BJ120" s="962"/>
      <c r="BK120" s="962"/>
      <c r="BL120" s="962"/>
      <c r="BM120" s="962"/>
      <c r="BN120" s="962"/>
      <c r="BO120" s="962"/>
      <c r="BP120" s="963"/>
      <c r="BQ120" s="995">
        <v>1932807</v>
      </c>
      <c r="BR120" s="996"/>
      <c r="BS120" s="996"/>
      <c r="BT120" s="996"/>
      <c r="BU120" s="996"/>
      <c r="BV120" s="996">
        <v>2114160</v>
      </c>
      <c r="BW120" s="996"/>
      <c r="BX120" s="996"/>
      <c r="BY120" s="996"/>
      <c r="BZ120" s="996"/>
      <c r="CA120" s="996">
        <v>2418263</v>
      </c>
      <c r="CB120" s="996"/>
      <c r="CC120" s="996"/>
      <c r="CD120" s="996"/>
      <c r="CE120" s="996"/>
      <c r="CF120" s="1009">
        <v>95.1</v>
      </c>
      <c r="CG120" s="1010"/>
      <c r="CH120" s="1010"/>
      <c r="CI120" s="1010"/>
      <c r="CJ120" s="1010"/>
      <c r="CK120" s="1071" t="s">
        <v>469</v>
      </c>
      <c r="CL120" s="1072"/>
      <c r="CM120" s="1072"/>
      <c r="CN120" s="1072"/>
      <c r="CO120" s="1073"/>
      <c r="CP120" s="1079" t="s">
        <v>413</v>
      </c>
      <c r="CQ120" s="1080"/>
      <c r="CR120" s="1080"/>
      <c r="CS120" s="1080"/>
      <c r="CT120" s="1080"/>
      <c r="CU120" s="1080"/>
      <c r="CV120" s="1080"/>
      <c r="CW120" s="1080"/>
      <c r="CX120" s="1080"/>
      <c r="CY120" s="1080"/>
      <c r="CZ120" s="1080"/>
      <c r="DA120" s="1080"/>
      <c r="DB120" s="1080"/>
      <c r="DC120" s="1080"/>
      <c r="DD120" s="1080"/>
      <c r="DE120" s="1080"/>
      <c r="DF120" s="1081"/>
      <c r="DG120" s="995">
        <v>1621359</v>
      </c>
      <c r="DH120" s="996"/>
      <c r="DI120" s="996"/>
      <c r="DJ120" s="996"/>
      <c r="DK120" s="996"/>
      <c r="DL120" s="996">
        <v>1535366</v>
      </c>
      <c r="DM120" s="996"/>
      <c r="DN120" s="996"/>
      <c r="DO120" s="996"/>
      <c r="DP120" s="996"/>
      <c r="DQ120" s="996">
        <v>1488564</v>
      </c>
      <c r="DR120" s="996"/>
      <c r="DS120" s="996"/>
      <c r="DT120" s="996"/>
      <c r="DU120" s="996"/>
      <c r="DV120" s="997">
        <v>58.5</v>
      </c>
      <c r="DW120" s="997"/>
      <c r="DX120" s="997"/>
      <c r="DY120" s="997"/>
      <c r="DZ120" s="998"/>
    </row>
    <row r="121" spans="1:130" s="229" customFormat="1" ht="26.25" customHeight="1" x14ac:dyDescent="0.15">
      <c r="A121" s="1122"/>
      <c r="B121" s="1014"/>
      <c r="C121" s="1039" t="s">
        <v>470</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137</v>
      </c>
      <c r="AB121" s="1024"/>
      <c r="AC121" s="1024"/>
      <c r="AD121" s="1024"/>
      <c r="AE121" s="1025"/>
      <c r="AF121" s="1026" t="s">
        <v>137</v>
      </c>
      <c r="AG121" s="1024"/>
      <c r="AH121" s="1024"/>
      <c r="AI121" s="1024"/>
      <c r="AJ121" s="1025"/>
      <c r="AK121" s="1026" t="s">
        <v>137</v>
      </c>
      <c r="AL121" s="1024"/>
      <c r="AM121" s="1024"/>
      <c r="AN121" s="1024"/>
      <c r="AO121" s="1025"/>
      <c r="AP121" s="1027" t="s">
        <v>137</v>
      </c>
      <c r="AQ121" s="1028"/>
      <c r="AR121" s="1028"/>
      <c r="AS121" s="1028"/>
      <c r="AT121" s="1029"/>
      <c r="AU121" s="1059"/>
      <c r="AV121" s="1060"/>
      <c r="AW121" s="1060"/>
      <c r="AX121" s="1060"/>
      <c r="AY121" s="1061"/>
      <c r="AZ121" s="987" t="s">
        <v>471</v>
      </c>
      <c r="BA121" s="988"/>
      <c r="BB121" s="988"/>
      <c r="BC121" s="988"/>
      <c r="BD121" s="988"/>
      <c r="BE121" s="988"/>
      <c r="BF121" s="988"/>
      <c r="BG121" s="988"/>
      <c r="BH121" s="988"/>
      <c r="BI121" s="988"/>
      <c r="BJ121" s="988"/>
      <c r="BK121" s="988"/>
      <c r="BL121" s="988"/>
      <c r="BM121" s="988"/>
      <c r="BN121" s="988"/>
      <c r="BO121" s="988"/>
      <c r="BP121" s="989"/>
      <c r="BQ121" s="990">
        <v>16607</v>
      </c>
      <c r="BR121" s="991"/>
      <c r="BS121" s="991"/>
      <c r="BT121" s="991"/>
      <c r="BU121" s="991"/>
      <c r="BV121" s="991">
        <v>12875</v>
      </c>
      <c r="BW121" s="991"/>
      <c r="BX121" s="991"/>
      <c r="BY121" s="991"/>
      <c r="BZ121" s="991"/>
      <c r="CA121" s="991">
        <v>9082</v>
      </c>
      <c r="CB121" s="991"/>
      <c r="CC121" s="991"/>
      <c r="CD121" s="991"/>
      <c r="CE121" s="991"/>
      <c r="CF121" s="985">
        <v>0.4</v>
      </c>
      <c r="CG121" s="986"/>
      <c r="CH121" s="986"/>
      <c r="CI121" s="986"/>
      <c r="CJ121" s="986"/>
      <c r="CK121" s="1074"/>
      <c r="CL121" s="1075"/>
      <c r="CM121" s="1075"/>
      <c r="CN121" s="1075"/>
      <c r="CO121" s="1076"/>
      <c r="CP121" s="1084" t="s">
        <v>472</v>
      </c>
      <c r="CQ121" s="1085"/>
      <c r="CR121" s="1085"/>
      <c r="CS121" s="1085"/>
      <c r="CT121" s="1085"/>
      <c r="CU121" s="1085"/>
      <c r="CV121" s="1085"/>
      <c r="CW121" s="1085"/>
      <c r="CX121" s="1085"/>
      <c r="CY121" s="1085"/>
      <c r="CZ121" s="1085"/>
      <c r="DA121" s="1085"/>
      <c r="DB121" s="1085"/>
      <c r="DC121" s="1085"/>
      <c r="DD121" s="1085"/>
      <c r="DE121" s="1085"/>
      <c r="DF121" s="1086"/>
      <c r="DG121" s="990">
        <v>1465184</v>
      </c>
      <c r="DH121" s="991"/>
      <c r="DI121" s="991"/>
      <c r="DJ121" s="991"/>
      <c r="DK121" s="991"/>
      <c r="DL121" s="991">
        <v>1479489</v>
      </c>
      <c r="DM121" s="991"/>
      <c r="DN121" s="991"/>
      <c r="DO121" s="991"/>
      <c r="DP121" s="991"/>
      <c r="DQ121" s="991">
        <v>1440169</v>
      </c>
      <c r="DR121" s="991"/>
      <c r="DS121" s="991"/>
      <c r="DT121" s="991"/>
      <c r="DU121" s="991"/>
      <c r="DV121" s="992">
        <v>56.6</v>
      </c>
      <c r="DW121" s="992"/>
      <c r="DX121" s="992"/>
      <c r="DY121" s="992"/>
      <c r="DZ121" s="993"/>
    </row>
    <row r="122" spans="1:130" s="229" customFormat="1" ht="26.25" customHeight="1" x14ac:dyDescent="0.15">
      <c r="A122" s="1122"/>
      <c r="B122" s="1014"/>
      <c r="C122" s="987" t="s">
        <v>453</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137</v>
      </c>
      <c r="AB122" s="1024"/>
      <c r="AC122" s="1024"/>
      <c r="AD122" s="1024"/>
      <c r="AE122" s="1025"/>
      <c r="AF122" s="1026" t="s">
        <v>137</v>
      </c>
      <c r="AG122" s="1024"/>
      <c r="AH122" s="1024"/>
      <c r="AI122" s="1024"/>
      <c r="AJ122" s="1025"/>
      <c r="AK122" s="1026" t="s">
        <v>137</v>
      </c>
      <c r="AL122" s="1024"/>
      <c r="AM122" s="1024"/>
      <c r="AN122" s="1024"/>
      <c r="AO122" s="1025"/>
      <c r="AP122" s="1027" t="s">
        <v>137</v>
      </c>
      <c r="AQ122" s="1028"/>
      <c r="AR122" s="1028"/>
      <c r="AS122" s="1028"/>
      <c r="AT122" s="1029"/>
      <c r="AU122" s="1059"/>
      <c r="AV122" s="1060"/>
      <c r="AW122" s="1060"/>
      <c r="AX122" s="1060"/>
      <c r="AY122" s="1061"/>
      <c r="AZ122" s="1038" t="s">
        <v>473</v>
      </c>
      <c r="BA122" s="1030"/>
      <c r="BB122" s="1030"/>
      <c r="BC122" s="1030"/>
      <c r="BD122" s="1030"/>
      <c r="BE122" s="1030"/>
      <c r="BF122" s="1030"/>
      <c r="BG122" s="1030"/>
      <c r="BH122" s="1030"/>
      <c r="BI122" s="1030"/>
      <c r="BJ122" s="1030"/>
      <c r="BK122" s="1030"/>
      <c r="BL122" s="1030"/>
      <c r="BM122" s="1030"/>
      <c r="BN122" s="1030"/>
      <c r="BO122" s="1030"/>
      <c r="BP122" s="1031"/>
      <c r="BQ122" s="1064">
        <v>4362921</v>
      </c>
      <c r="BR122" s="1065"/>
      <c r="BS122" s="1065"/>
      <c r="BT122" s="1065"/>
      <c r="BU122" s="1065"/>
      <c r="BV122" s="1065">
        <v>4252748</v>
      </c>
      <c r="BW122" s="1065"/>
      <c r="BX122" s="1065"/>
      <c r="BY122" s="1065"/>
      <c r="BZ122" s="1065"/>
      <c r="CA122" s="1065">
        <v>3952670</v>
      </c>
      <c r="CB122" s="1065"/>
      <c r="CC122" s="1065"/>
      <c r="CD122" s="1065"/>
      <c r="CE122" s="1065"/>
      <c r="CF122" s="1082">
        <v>155.4</v>
      </c>
      <c r="CG122" s="1083"/>
      <c r="CH122" s="1083"/>
      <c r="CI122" s="1083"/>
      <c r="CJ122" s="1083"/>
      <c r="CK122" s="1074"/>
      <c r="CL122" s="1075"/>
      <c r="CM122" s="1075"/>
      <c r="CN122" s="1075"/>
      <c r="CO122" s="1076"/>
      <c r="CP122" s="1084"/>
      <c r="CQ122" s="1085"/>
      <c r="CR122" s="1085"/>
      <c r="CS122" s="1085"/>
      <c r="CT122" s="1085"/>
      <c r="CU122" s="1085"/>
      <c r="CV122" s="1085"/>
      <c r="CW122" s="1085"/>
      <c r="CX122" s="1085"/>
      <c r="CY122" s="1085"/>
      <c r="CZ122" s="1085"/>
      <c r="DA122" s="1085"/>
      <c r="DB122" s="1085"/>
      <c r="DC122" s="1085"/>
      <c r="DD122" s="1085"/>
      <c r="DE122" s="1085"/>
      <c r="DF122" s="1086"/>
      <c r="DG122" s="990"/>
      <c r="DH122" s="991"/>
      <c r="DI122" s="991"/>
      <c r="DJ122" s="991"/>
      <c r="DK122" s="991"/>
      <c r="DL122" s="991"/>
      <c r="DM122" s="991"/>
      <c r="DN122" s="991"/>
      <c r="DO122" s="991"/>
      <c r="DP122" s="991"/>
      <c r="DQ122" s="991"/>
      <c r="DR122" s="991"/>
      <c r="DS122" s="991"/>
      <c r="DT122" s="991"/>
      <c r="DU122" s="991"/>
      <c r="DV122" s="992"/>
      <c r="DW122" s="992"/>
      <c r="DX122" s="992"/>
      <c r="DY122" s="992"/>
      <c r="DZ122" s="993"/>
    </row>
    <row r="123" spans="1:130" s="229" customFormat="1" ht="26.25" customHeight="1" x14ac:dyDescent="0.15">
      <c r="A123" s="1122"/>
      <c r="B123" s="1014"/>
      <c r="C123" s="987" t="s">
        <v>459</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v>11530</v>
      </c>
      <c r="AB123" s="1024"/>
      <c r="AC123" s="1024"/>
      <c r="AD123" s="1024"/>
      <c r="AE123" s="1025"/>
      <c r="AF123" s="1026">
        <v>11362</v>
      </c>
      <c r="AG123" s="1024"/>
      <c r="AH123" s="1024"/>
      <c r="AI123" s="1024"/>
      <c r="AJ123" s="1025"/>
      <c r="AK123" s="1026">
        <v>11193</v>
      </c>
      <c r="AL123" s="1024"/>
      <c r="AM123" s="1024"/>
      <c r="AN123" s="1024"/>
      <c r="AO123" s="1025"/>
      <c r="AP123" s="1027">
        <v>0.4</v>
      </c>
      <c r="AQ123" s="1028"/>
      <c r="AR123" s="1028"/>
      <c r="AS123" s="1028"/>
      <c r="AT123" s="1029"/>
      <c r="AU123" s="1062"/>
      <c r="AV123" s="1063"/>
      <c r="AW123" s="1063"/>
      <c r="AX123" s="1063"/>
      <c r="AY123" s="1063"/>
      <c r="AZ123" s="250" t="s">
        <v>188</v>
      </c>
      <c r="BA123" s="250"/>
      <c r="BB123" s="250"/>
      <c r="BC123" s="250"/>
      <c r="BD123" s="250"/>
      <c r="BE123" s="250"/>
      <c r="BF123" s="250"/>
      <c r="BG123" s="250"/>
      <c r="BH123" s="250"/>
      <c r="BI123" s="250"/>
      <c r="BJ123" s="250"/>
      <c r="BK123" s="250"/>
      <c r="BL123" s="250"/>
      <c r="BM123" s="250"/>
      <c r="BN123" s="250"/>
      <c r="BO123" s="1042" t="s">
        <v>474</v>
      </c>
      <c r="BP123" s="1070"/>
      <c r="BQ123" s="1128">
        <v>6312335</v>
      </c>
      <c r="BR123" s="1129"/>
      <c r="BS123" s="1129"/>
      <c r="BT123" s="1129"/>
      <c r="BU123" s="1129"/>
      <c r="BV123" s="1129">
        <v>6379783</v>
      </c>
      <c r="BW123" s="1129"/>
      <c r="BX123" s="1129"/>
      <c r="BY123" s="1129"/>
      <c r="BZ123" s="1129"/>
      <c r="CA123" s="1129">
        <v>6380015</v>
      </c>
      <c r="CB123" s="1129"/>
      <c r="CC123" s="1129"/>
      <c r="CD123" s="1129"/>
      <c r="CE123" s="1129"/>
      <c r="CF123" s="1066"/>
      <c r="CG123" s="1067"/>
      <c r="CH123" s="1067"/>
      <c r="CI123" s="1067"/>
      <c r="CJ123" s="1068"/>
      <c r="CK123" s="1074"/>
      <c r="CL123" s="1075"/>
      <c r="CM123" s="1075"/>
      <c r="CN123" s="1075"/>
      <c r="CO123" s="1076"/>
      <c r="CP123" s="1084"/>
      <c r="CQ123" s="1085"/>
      <c r="CR123" s="1085"/>
      <c r="CS123" s="1085"/>
      <c r="CT123" s="1085"/>
      <c r="CU123" s="1085"/>
      <c r="CV123" s="1085"/>
      <c r="CW123" s="1085"/>
      <c r="CX123" s="1085"/>
      <c r="CY123" s="1085"/>
      <c r="CZ123" s="1085"/>
      <c r="DA123" s="1085"/>
      <c r="DB123" s="1085"/>
      <c r="DC123" s="1085"/>
      <c r="DD123" s="1085"/>
      <c r="DE123" s="1085"/>
      <c r="DF123" s="1086"/>
      <c r="DG123" s="1023"/>
      <c r="DH123" s="1024"/>
      <c r="DI123" s="1024"/>
      <c r="DJ123" s="1024"/>
      <c r="DK123" s="1025"/>
      <c r="DL123" s="1026"/>
      <c r="DM123" s="1024"/>
      <c r="DN123" s="1024"/>
      <c r="DO123" s="1024"/>
      <c r="DP123" s="1025"/>
      <c r="DQ123" s="1026"/>
      <c r="DR123" s="1024"/>
      <c r="DS123" s="1024"/>
      <c r="DT123" s="1024"/>
      <c r="DU123" s="1025"/>
      <c r="DV123" s="1027"/>
      <c r="DW123" s="1028"/>
      <c r="DX123" s="1028"/>
      <c r="DY123" s="1028"/>
      <c r="DZ123" s="1029"/>
    </row>
    <row r="124" spans="1:130" s="229" customFormat="1" ht="26.25" customHeight="1" thickBot="1" x14ac:dyDescent="0.2">
      <c r="A124" s="1122"/>
      <c r="B124" s="1014"/>
      <c r="C124" s="987" t="s">
        <v>462</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137</v>
      </c>
      <c r="AB124" s="1024"/>
      <c r="AC124" s="1024"/>
      <c r="AD124" s="1024"/>
      <c r="AE124" s="1025"/>
      <c r="AF124" s="1026" t="s">
        <v>137</v>
      </c>
      <c r="AG124" s="1024"/>
      <c r="AH124" s="1024"/>
      <c r="AI124" s="1024"/>
      <c r="AJ124" s="1025"/>
      <c r="AK124" s="1026" t="s">
        <v>137</v>
      </c>
      <c r="AL124" s="1024"/>
      <c r="AM124" s="1024"/>
      <c r="AN124" s="1024"/>
      <c r="AO124" s="1025"/>
      <c r="AP124" s="1027" t="s">
        <v>137</v>
      </c>
      <c r="AQ124" s="1028"/>
      <c r="AR124" s="1028"/>
      <c r="AS124" s="1028"/>
      <c r="AT124" s="1029"/>
      <c r="AU124" s="1124" t="s">
        <v>475</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103.7</v>
      </c>
      <c r="BR124" s="1092"/>
      <c r="BS124" s="1092"/>
      <c r="BT124" s="1092"/>
      <c r="BU124" s="1092"/>
      <c r="BV124" s="1092">
        <v>82</v>
      </c>
      <c r="BW124" s="1092"/>
      <c r="BX124" s="1092"/>
      <c r="BY124" s="1092"/>
      <c r="BZ124" s="1092"/>
      <c r="CA124" s="1092">
        <v>60.1</v>
      </c>
      <c r="CB124" s="1092"/>
      <c r="CC124" s="1092"/>
      <c r="CD124" s="1092"/>
      <c r="CE124" s="1092"/>
      <c r="CF124" s="1093"/>
      <c r="CG124" s="1094"/>
      <c r="CH124" s="1094"/>
      <c r="CI124" s="1094"/>
      <c r="CJ124" s="1095"/>
      <c r="CK124" s="1077"/>
      <c r="CL124" s="1077"/>
      <c r="CM124" s="1077"/>
      <c r="CN124" s="1077"/>
      <c r="CO124" s="1078"/>
      <c r="CP124" s="1084" t="s">
        <v>476</v>
      </c>
      <c r="CQ124" s="1085"/>
      <c r="CR124" s="1085"/>
      <c r="CS124" s="1085"/>
      <c r="CT124" s="1085"/>
      <c r="CU124" s="1085"/>
      <c r="CV124" s="1085"/>
      <c r="CW124" s="1085"/>
      <c r="CX124" s="1085"/>
      <c r="CY124" s="1085"/>
      <c r="CZ124" s="1085"/>
      <c r="DA124" s="1085"/>
      <c r="DB124" s="1085"/>
      <c r="DC124" s="1085"/>
      <c r="DD124" s="1085"/>
      <c r="DE124" s="1085"/>
      <c r="DF124" s="1086"/>
      <c r="DG124" s="1069" t="s">
        <v>137</v>
      </c>
      <c r="DH124" s="1051"/>
      <c r="DI124" s="1051"/>
      <c r="DJ124" s="1051"/>
      <c r="DK124" s="1052"/>
      <c r="DL124" s="1050" t="s">
        <v>137</v>
      </c>
      <c r="DM124" s="1051"/>
      <c r="DN124" s="1051"/>
      <c r="DO124" s="1051"/>
      <c r="DP124" s="1052"/>
      <c r="DQ124" s="1050" t="s">
        <v>137</v>
      </c>
      <c r="DR124" s="1051"/>
      <c r="DS124" s="1051"/>
      <c r="DT124" s="1051"/>
      <c r="DU124" s="1052"/>
      <c r="DV124" s="1053" t="s">
        <v>137</v>
      </c>
      <c r="DW124" s="1054"/>
      <c r="DX124" s="1054"/>
      <c r="DY124" s="1054"/>
      <c r="DZ124" s="1055"/>
    </row>
    <row r="125" spans="1:130" s="229" customFormat="1" ht="26.25" customHeight="1" x14ac:dyDescent="0.15">
      <c r="A125" s="1122"/>
      <c r="B125" s="1014"/>
      <c r="C125" s="987" t="s">
        <v>464</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137</v>
      </c>
      <c r="AB125" s="1024"/>
      <c r="AC125" s="1024"/>
      <c r="AD125" s="1024"/>
      <c r="AE125" s="1025"/>
      <c r="AF125" s="1026" t="s">
        <v>137</v>
      </c>
      <c r="AG125" s="1024"/>
      <c r="AH125" s="1024"/>
      <c r="AI125" s="1024"/>
      <c r="AJ125" s="1025"/>
      <c r="AK125" s="1026" t="s">
        <v>137</v>
      </c>
      <c r="AL125" s="1024"/>
      <c r="AM125" s="1024"/>
      <c r="AN125" s="1024"/>
      <c r="AO125" s="1025"/>
      <c r="AP125" s="1027" t="s">
        <v>137</v>
      </c>
      <c r="AQ125" s="1028"/>
      <c r="AR125" s="1028"/>
      <c r="AS125" s="1028"/>
      <c r="AT125" s="1029"/>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1087" t="s">
        <v>477</v>
      </c>
      <c r="CL125" s="1072"/>
      <c r="CM125" s="1072"/>
      <c r="CN125" s="1072"/>
      <c r="CO125" s="1073"/>
      <c r="CP125" s="994" t="s">
        <v>478</v>
      </c>
      <c r="CQ125" s="962"/>
      <c r="CR125" s="962"/>
      <c r="CS125" s="962"/>
      <c r="CT125" s="962"/>
      <c r="CU125" s="962"/>
      <c r="CV125" s="962"/>
      <c r="CW125" s="962"/>
      <c r="CX125" s="962"/>
      <c r="CY125" s="962"/>
      <c r="CZ125" s="962"/>
      <c r="DA125" s="962"/>
      <c r="DB125" s="962"/>
      <c r="DC125" s="962"/>
      <c r="DD125" s="962"/>
      <c r="DE125" s="962"/>
      <c r="DF125" s="963"/>
      <c r="DG125" s="995" t="s">
        <v>137</v>
      </c>
      <c r="DH125" s="996"/>
      <c r="DI125" s="996"/>
      <c r="DJ125" s="996"/>
      <c r="DK125" s="996"/>
      <c r="DL125" s="996" t="s">
        <v>137</v>
      </c>
      <c r="DM125" s="996"/>
      <c r="DN125" s="996"/>
      <c r="DO125" s="996"/>
      <c r="DP125" s="996"/>
      <c r="DQ125" s="996" t="s">
        <v>137</v>
      </c>
      <c r="DR125" s="996"/>
      <c r="DS125" s="996"/>
      <c r="DT125" s="996"/>
      <c r="DU125" s="996"/>
      <c r="DV125" s="997" t="s">
        <v>137</v>
      </c>
      <c r="DW125" s="997"/>
      <c r="DX125" s="997"/>
      <c r="DY125" s="997"/>
      <c r="DZ125" s="998"/>
    </row>
    <row r="126" spans="1:130" s="229" customFormat="1" ht="26.25" customHeight="1" thickBot="1" x14ac:dyDescent="0.2">
      <c r="A126" s="1122"/>
      <c r="B126" s="1014"/>
      <c r="C126" s="987" t="s">
        <v>466</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137</v>
      </c>
      <c r="AB126" s="1024"/>
      <c r="AC126" s="1024"/>
      <c r="AD126" s="1024"/>
      <c r="AE126" s="1025"/>
      <c r="AF126" s="1026" t="s">
        <v>137</v>
      </c>
      <c r="AG126" s="1024"/>
      <c r="AH126" s="1024"/>
      <c r="AI126" s="1024"/>
      <c r="AJ126" s="1025"/>
      <c r="AK126" s="1026" t="s">
        <v>137</v>
      </c>
      <c r="AL126" s="1024"/>
      <c r="AM126" s="1024"/>
      <c r="AN126" s="1024"/>
      <c r="AO126" s="1025"/>
      <c r="AP126" s="1027" t="s">
        <v>137</v>
      </c>
      <c r="AQ126" s="1028"/>
      <c r="AR126" s="1028"/>
      <c r="AS126" s="1028"/>
      <c r="AT126" s="1029"/>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1088"/>
      <c r="CL126" s="1075"/>
      <c r="CM126" s="1075"/>
      <c r="CN126" s="1075"/>
      <c r="CO126" s="1076"/>
      <c r="CP126" s="987" t="s">
        <v>479</v>
      </c>
      <c r="CQ126" s="988"/>
      <c r="CR126" s="988"/>
      <c r="CS126" s="988"/>
      <c r="CT126" s="988"/>
      <c r="CU126" s="988"/>
      <c r="CV126" s="988"/>
      <c r="CW126" s="988"/>
      <c r="CX126" s="988"/>
      <c r="CY126" s="988"/>
      <c r="CZ126" s="988"/>
      <c r="DA126" s="988"/>
      <c r="DB126" s="988"/>
      <c r="DC126" s="988"/>
      <c r="DD126" s="988"/>
      <c r="DE126" s="988"/>
      <c r="DF126" s="989"/>
      <c r="DG126" s="990" t="s">
        <v>137</v>
      </c>
      <c r="DH126" s="991"/>
      <c r="DI126" s="991"/>
      <c r="DJ126" s="991"/>
      <c r="DK126" s="991"/>
      <c r="DL126" s="991" t="s">
        <v>137</v>
      </c>
      <c r="DM126" s="991"/>
      <c r="DN126" s="991"/>
      <c r="DO126" s="991"/>
      <c r="DP126" s="991"/>
      <c r="DQ126" s="991" t="s">
        <v>137</v>
      </c>
      <c r="DR126" s="991"/>
      <c r="DS126" s="991"/>
      <c r="DT126" s="991"/>
      <c r="DU126" s="991"/>
      <c r="DV126" s="992" t="s">
        <v>137</v>
      </c>
      <c r="DW126" s="992"/>
      <c r="DX126" s="992"/>
      <c r="DY126" s="992"/>
      <c r="DZ126" s="993"/>
    </row>
    <row r="127" spans="1:130" s="229" customFormat="1" ht="26.25" customHeight="1" x14ac:dyDescent="0.15">
      <c r="A127" s="1123"/>
      <c r="B127" s="1016"/>
      <c r="C127" s="1038" t="s">
        <v>480</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137</v>
      </c>
      <c r="AB127" s="1024"/>
      <c r="AC127" s="1024"/>
      <c r="AD127" s="1024"/>
      <c r="AE127" s="1025"/>
      <c r="AF127" s="1026" t="s">
        <v>137</v>
      </c>
      <c r="AG127" s="1024"/>
      <c r="AH127" s="1024"/>
      <c r="AI127" s="1024"/>
      <c r="AJ127" s="1025"/>
      <c r="AK127" s="1026" t="s">
        <v>137</v>
      </c>
      <c r="AL127" s="1024"/>
      <c r="AM127" s="1024"/>
      <c r="AN127" s="1024"/>
      <c r="AO127" s="1025"/>
      <c r="AP127" s="1027" t="s">
        <v>137</v>
      </c>
      <c r="AQ127" s="1028"/>
      <c r="AR127" s="1028"/>
      <c r="AS127" s="1028"/>
      <c r="AT127" s="1029"/>
      <c r="AU127" s="231"/>
      <c r="AV127" s="231"/>
      <c r="AW127" s="231"/>
      <c r="AX127" s="1096" t="s">
        <v>481</v>
      </c>
      <c r="AY127" s="1097"/>
      <c r="AZ127" s="1097"/>
      <c r="BA127" s="1097"/>
      <c r="BB127" s="1097"/>
      <c r="BC127" s="1097"/>
      <c r="BD127" s="1097"/>
      <c r="BE127" s="1098"/>
      <c r="BF127" s="1099" t="s">
        <v>482</v>
      </c>
      <c r="BG127" s="1097"/>
      <c r="BH127" s="1097"/>
      <c r="BI127" s="1097"/>
      <c r="BJ127" s="1097"/>
      <c r="BK127" s="1097"/>
      <c r="BL127" s="1098"/>
      <c r="BM127" s="1099" t="s">
        <v>483</v>
      </c>
      <c r="BN127" s="1097"/>
      <c r="BO127" s="1097"/>
      <c r="BP127" s="1097"/>
      <c r="BQ127" s="1097"/>
      <c r="BR127" s="1097"/>
      <c r="BS127" s="1098"/>
      <c r="BT127" s="1099" t="s">
        <v>484</v>
      </c>
      <c r="BU127" s="1097"/>
      <c r="BV127" s="1097"/>
      <c r="BW127" s="1097"/>
      <c r="BX127" s="1097"/>
      <c r="BY127" s="1097"/>
      <c r="BZ127" s="1120"/>
      <c r="CA127" s="231"/>
      <c r="CB127" s="231"/>
      <c r="CC127" s="231"/>
      <c r="CD127" s="254"/>
      <c r="CE127" s="254"/>
      <c r="CF127" s="254"/>
      <c r="CG127" s="231"/>
      <c r="CH127" s="231"/>
      <c r="CI127" s="231"/>
      <c r="CJ127" s="253"/>
      <c r="CK127" s="1088"/>
      <c r="CL127" s="1075"/>
      <c r="CM127" s="1075"/>
      <c r="CN127" s="1075"/>
      <c r="CO127" s="1076"/>
      <c r="CP127" s="987" t="s">
        <v>485</v>
      </c>
      <c r="CQ127" s="988"/>
      <c r="CR127" s="988"/>
      <c r="CS127" s="988"/>
      <c r="CT127" s="988"/>
      <c r="CU127" s="988"/>
      <c r="CV127" s="988"/>
      <c r="CW127" s="988"/>
      <c r="CX127" s="988"/>
      <c r="CY127" s="988"/>
      <c r="CZ127" s="988"/>
      <c r="DA127" s="988"/>
      <c r="DB127" s="988"/>
      <c r="DC127" s="988"/>
      <c r="DD127" s="988"/>
      <c r="DE127" s="988"/>
      <c r="DF127" s="989"/>
      <c r="DG127" s="990" t="s">
        <v>137</v>
      </c>
      <c r="DH127" s="991"/>
      <c r="DI127" s="991"/>
      <c r="DJ127" s="991"/>
      <c r="DK127" s="991"/>
      <c r="DL127" s="991" t="s">
        <v>137</v>
      </c>
      <c r="DM127" s="991"/>
      <c r="DN127" s="991"/>
      <c r="DO127" s="991"/>
      <c r="DP127" s="991"/>
      <c r="DQ127" s="991" t="s">
        <v>137</v>
      </c>
      <c r="DR127" s="991"/>
      <c r="DS127" s="991"/>
      <c r="DT127" s="991"/>
      <c r="DU127" s="991"/>
      <c r="DV127" s="992" t="s">
        <v>137</v>
      </c>
      <c r="DW127" s="992"/>
      <c r="DX127" s="992"/>
      <c r="DY127" s="992"/>
      <c r="DZ127" s="993"/>
    </row>
    <row r="128" spans="1:130" s="229" customFormat="1" ht="26.25" customHeight="1" thickBot="1" x14ac:dyDescent="0.2">
      <c r="A128" s="1106" t="s">
        <v>486</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487</v>
      </c>
      <c r="X128" s="1108"/>
      <c r="Y128" s="1108"/>
      <c r="Z128" s="1109"/>
      <c r="AA128" s="1110">
        <v>6155</v>
      </c>
      <c r="AB128" s="1111"/>
      <c r="AC128" s="1111"/>
      <c r="AD128" s="1111"/>
      <c r="AE128" s="1112"/>
      <c r="AF128" s="1113">
        <v>3988</v>
      </c>
      <c r="AG128" s="1111"/>
      <c r="AH128" s="1111"/>
      <c r="AI128" s="1111"/>
      <c r="AJ128" s="1112"/>
      <c r="AK128" s="1113">
        <v>3988</v>
      </c>
      <c r="AL128" s="1111"/>
      <c r="AM128" s="1111"/>
      <c r="AN128" s="1111"/>
      <c r="AO128" s="1112"/>
      <c r="AP128" s="1114"/>
      <c r="AQ128" s="1115"/>
      <c r="AR128" s="1115"/>
      <c r="AS128" s="1115"/>
      <c r="AT128" s="1116"/>
      <c r="AU128" s="231"/>
      <c r="AV128" s="231"/>
      <c r="AW128" s="231"/>
      <c r="AX128" s="961" t="s">
        <v>488</v>
      </c>
      <c r="AY128" s="962"/>
      <c r="AZ128" s="962"/>
      <c r="BA128" s="962"/>
      <c r="BB128" s="962"/>
      <c r="BC128" s="962"/>
      <c r="BD128" s="962"/>
      <c r="BE128" s="963"/>
      <c r="BF128" s="1117" t="s">
        <v>137</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4"/>
      <c r="CB128" s="254"/>
      <c r="CC128" s="254"/>
      <c r="CD128" s="254"/>
      <c r="CE128" s="254"/>
      <c r="CF128" s="254"/>
      <c r="CG128" s="231"/>
      <c r="CH128" s="231"/>
      <c r="CI128" s="231"/>
      <c r="CJ128" s="253"/>
      <c r="CK128" s="1089"/>
      <c r="CL128" s="1090"/>
      <c r="CM128" s="1090"/>
      <c r="CN128" s="1090"/>
      <c r="CO128" s="1091"/>
      <c r="CP128" s="1100" t="s">
        <v>489</v>
      </c>
      <c r="CQ128" s="790"/>
      <c r="CR128" s="790"/>
      <c r="CS128" s="790"/>
      <c r="CT128" s="790"/>
      <c r="CU128" s="790"/>
      <c r="CV128" s="790"/>
      <c r="CW128" s="790"/>
      <c r="CX128" s="790"/>
      <c r="CY128" s="790"/>
      <c r="CZ128" s="790"/>
      <c r="DA128" s="790"/>
      <c r="DB128" s="790"/>
      <c r="DC128" s="790"/>
      <c r="DD128" s="790"/>
      <c r="DE128" s="790"/>
      <c r="DF128" s="1101"/>
      <c r="DG128" s="1102" t="s">
        <v>137</v>
      </c>
      <c r="DH128" s="1103"/>
      <c r="DI128" s="1103"/>
      <c r="DJ128" s="1103"/>
      <c r="DK128" s="1103"/>
      <c r="DL128" s="1103" t="s">
        <v>392</v>
      </c>
      <c r="DM128" s="1103"/>
      <c r="DN128" s="1103"/>
      <c r="DO128" s="1103"/>
      <c r="DP128" s="1103"/>
      <c r="DQ128" s="1103" t="s">
        <v>137</v>
      </c>
      <c r="DR128" s="1103"/>
      <c r="DS128" s="1103"/>
      <c r="DT128" s="1103"/>
      <c r="DU128" s="1103"/>
      <c r="DV128" s="1104" t="s">
        <v>137</v>
      </c>
      <c r="DW128" s="1104"/>
      <c r="DX128" s="1104"/>
      <c r="DY128" s="1104"/>
      <c r="DZ128" s="1105"/>
    </row>
    <row r="129" spans="1:131" s="229" customFormat="1" ht="26.25" customHeight="1" x14ac:dyDescent="0.15">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490</v>
      </c>
      <c r="X129" s="1136"/>
      <c r="Y129" s="1136"/>
      <c r="Z129" s="1137"/>
      <c r="AA129" s="1023">
        <v>2588409</v>
      </c>
      <c r="AB129" s="1024"/>
      <c r="AC129" s="1024"/>
      <c r="AD129" s="1024"/>
      <c r="AE129" s="1025"/>
      <c r="AF129" s="1026">
        <v>2720067</v>
      </c>
      <c r="AG129" s="1024"/>
      <c r="AH129" s="1024"/>
      <c r="AI129" s="1024"/>
      <c r="AJ129" s="1025"/>
      <c r="AK129" s="1026">
        <v>2996484</v>
      </c>
      <c r="AL129" s="1024"/>
      <c r="AM129" s="1024"/>
      <c r="AN129" s="1024"/>
      <c r="AO129" s="1025"/>
      <c r="AP129" s="1138"/>
      <c r="AQ129" s="1139"/>
      <c r="AR129" s="1139"/>
      <c r="AS129" s="1139"/>
      <c r="AT129" s="1140"/>
      <c r="AU129" s="232"/>
      <c r="AV129" s="232"/>
      <c r="AW129" s="232"/>
      <c r="AX129" s="1130" t="s">
        <v>491</v>
      </c>
      <c r="AY129" s="988"/>
      <c r="AZ129" s="988"/>
      <c r="BA129" s="988"/>
      <c r="BB129" s="988"/>
      <c r="BC129" s="988"/>
      <c r="BD129" s="988"/>
      <c r="BE129" s="989"/>
      <c r="BF129" s="1131" t="s">
        <v>137</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15">
      <c r="A130" s="999" t="s">
        <v>492</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493</v>
      </c>
      <c r="X130" s="1136"/>
      <c r="Y130" s="1136"/>
      <c r="Z130" s="1137"/>
      <c r="AA130" s="1023">
        <v>435050</v>
      </c>
      <c r="AB130" s="1024"/>
      <c r="AC130" s="1024"/>
      <c r="AD130" s="1024"/>
      <c r="AE130" s="1025"/>
      <c r="AF130" s="1026">
        <v>433008</v>
      </c>
      <c r="AG130" s="1024"/>
      <c r="AH130" s="1024"/>
      <c r="AI130" s="1024"/>
      <c r="AJ130" s="1025"/>
      <c r="AK130" s="1026">
        <v>452528</v>
      </c>
      <c r="AL130" s="1024"/>
      <c r="AM130" s="1024"/>
      <c r="AN130" s="1024"/>
      <c r="AO130" s="1025"/>
      <c r="AP130" s="1138"/>
      <c r="AQ130" s="1139"/>
      <c r="AR130" s="1139"/>
      <c r="AS130" s="1139"/>
      <c r="AT130" s="1140"/>
      <c r="AU130" s="232"/>
      <c r="AV130" s="232"/>
      <c r="AW130" s="232"/>
      <c r="AX130" s="1130" t="s">
        <v>494</v>
      </c>
      <c r="AY130" s="988"/>
      <c r="AZ130" s="988"/>
      <c r="BA130" s="988"/>
      <c r="BB130" s="988"/>
      <c r="BC130" s="988"/>
      <c r="BD130" s="988"/>
      <c r="BE130" s="989"/>
      <c r="BF130" s="1166">
        <v>15.3</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495</v>
      </c>
      <c r="X131" s="1173"/>
      <c r="Y131" s="1173"/>
      <c r="Z131" s="1174"/>
      <c r="AA131" s="1069">
        <v>2153359</v>
      </c>
      <c r="AB131" s="1051"/>
      <c r="AC131" s="1051"/>
      <c r="AD131" s="1051"/>
      <c r="AE131" s="1052"/>
      <c r="AF131" s="1050">
        <v>2287059</v>
      </c>
      <c r="AG131" s="1051"/>
      <c r="AH131" s="1051"/>
      <c r="AI131" s="1051"/>
      <c r="AJ131" s="1052"/>
      <c r="AK131" s="1050">
        <v>2543956</v>
      </c>
      <c r="AL131" s="1051"/>
      <c r="AM131" s="1051"/>
      <c r="AN131" s="1051"/>
      <c r="AO131" s="1052"/>
      <c r="AP131" s="1175"/>
      <c r="AQ131" s="1176"/>
      <c r="AR131" s="1176"/>
      <c r="AS131" s="1176"/>
      <c r="AT131" s="1177"/>
      <c r="AU131" s="232"/>
      <c r="AV131" s="232"/>
      <c r="AW131" s="232"/>
      <c r="AX131" s="1148" t="s">
        <v>496</v>
      </c>
      <c r="AY131" s="790"/>
      <c r="AZ131" s="790"/>
      <c r="BA131" s="790"/>
      <c r="BB131" s="790"/>
      <c r="BC131" s="790"/>
      <c r="BD131" s="790"/>
      <c r="BE131" s="1101"/>
      <c r="BF131" s="1149">
        <v>60.1</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15">
      <c r="A132" s="1155" t="s">
        <v>497</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498</v>
      </c>
      <c r="W132" s="1159"/>
      <c r="X132" s="1159"/>
      <c r="Y132" s="1159"/>
      <c r="Z132" s="1160"/>
      <c r="AA132" s="1161">
        <v>16.110736760000002</v>
      </c>
      <c r="AB132" s="1162"/>
      <c r="AC132" s="1162"/>
      <c r="AD132" s="1162"/>
      <c r="AE132" s="1163"/>
      <c r="AF132" s="1164">
        <v>16.205353689999999</v>
      </c>
      <c r="AG132" s="1162"/>
      <c r="AH132" s="1162"/>
      <c r="AI132" s="1162"/>
      <c r="AJ132" s="1163"/>
      <c r="AK132" s="1164">
        <v>13.806881880000001</v>
      </c>
      <c r="AL132" s="1162"/>
      <c r="AM132" s="1162"/>
      <c r="AN132" s="1162"/>
      <c r="AO132" s="1163"/>
      <c r="AP132" s="1066"/>
      <c r="AQ132" s="1067"/>
      <c r="AR132" s="1067"/>
      <c r="AS132" s="1067"/>
      <c r="AT132" s="1165"/>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499</v>
      </c>
      <c r="W133" s="1142"/>
      <c r="X133" s="1142"/>
      <c r="Y133" s="1142"/>
      <c r="Z133" s="1143"/>
      <c r="AA133" s="1144">
        <v>15.7</v>
      </c>
      <c r="AB133" s="1145"/>
      <c r="AC133" s="1145"/>
      <c r="AD133" s="1145"/>
      <c r="AE133" s="1146"/>
      <c r="AF133" s="1144">
        <v>16</v>
      </c>
      <c r="AG133" s="1145"/>
      <c r="AH133" s="1145"/>
      <c r="AI133" s="1145"/>
      <c r="AJ133" s="1146"/>
      <c r="AK133" s="1144">
        <v>15.3</v>
      </c>
      <c r="AL133" s="1145"/>
      <c r="AM133" s="1145"/>
      <c r="AN133" s="1145"/>
      <c r="AO133" s="1146"/>
      <c r="AP133" s="1093"/>
      <c r="AQ133" s="1094"/>
      <c r="AR133" s="1094"/>
      <c r="AS133" s="1094"/>
      <c r="AT133" s="1147"/>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15">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25" hidden="1" x14ac:dyDescent="0.15">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10o39z7ghEWBTSbOMfm/0Beb8OtscRFZyIzsp78ZIoAgIQrTRUR3LCTmf58h5YWHuHYiaCLmKSFgauC/bNJCtQ==" saltValue="mfN68fi5loRejRMmbL59/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59" customWidth="1"/>
    <col min="121" max="121" width="0" style="258" hidden="1" customWidth="1"/>
    <col min="122" max="16384" width="9" style="258" hidden="1"/>
  </cols>
  <sheetData>
    <row r="1" spans="1:120"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8"/>
    </row>
    <row r="17" spans="119:120" x14ac:dyDescent="0.15">
      <c r="DP17" s="258"/>
    </row>
    <row r="18" spans="119:120" x14ac:dyDescent="0.15"/>
    <row r="19" spans="119:120" x14ac:dyDescent="0.15"/>
    <row r="20" spans="119:120" x14ac:dyDescent="0.15">
      <c r="DO20" s="258"/>
      <c r="DP20" s="258"/>
    </row>
    <row r="21" spans="119:120" x14ac:dyDescent="0.15">
      <c r="DP21" s="258"/>
    </row>
    <row r="22" spans="119:120" x14ac:dyDescent="0.15"/>
    <row r="23" spans="119:120" x14ac:dyDescent="0.15">
      <c r="DO23" s="258"/>
      <c r="DP23" s="258"/>
    </row>
    <row r="24" spans="119:120" x14ac:dyDescent="0.15">
      <c r="DP24" s="258"/>
    </row>
    <row r="25" spans="119:120" x14ac:dyDescent="0.15">
      <c r="DP25" s="258"/>
    </row>
    <row r="26" spans="119:120" x14ac:dyDescent="0.15">
      <c r="DO26" s="258"/>
      <c r="DP26" s="258"/>
    </row>
    <row r="27" spans="119:120" x14ac:dyDescent="0.15"/>
    <row r="28" spans="119:120" x14ac:dyDescent="0.15">
      <c r="DO28" s="258"/>
      <c r="DP28" s="258"/>
    </row>
    <row r="29" spans="119:120" x14ac:dyDescent="0.15">
      <c r="DP29" s="258"/>
    </row>
    <row r="30" spans="119:120" x14ac:dyDescent="0.15"/>
    <row r="31" spans="119:120" x14ac:dyDescent="0.15">
      <c r="DO31" s="258"/>
      <c r="DP31" s="258"/>
    </row>
    <row r="32" spans="119:120" x14ac:dyDescent="0.15"/>
    <row r="33" spans="98:120" x14ac:dyDescent="0.15">
      <c r="DO33" s="258"/>
      <c r="DP33" s="258"/>
    </row>
    <row r="34" spans="98:120" x14ac:dyDescent="0.15">
      <c r="DM34" s="258"/>
    </row>
    <row r="35" spans="98:120" x14ac:dyDescent="0.15">
      <c r="CT35" s="258"/>
      <c r="CU35" s="258"/>
      <c r="CV35" s="258"/>
      <c r="CY35" s="258"/>
      <c r="CZ35" s="258"/>
      <c r="DA35" s="258"/>
      <c r="DD35" s="258"/>
      <c r="DE35" s="258"/>
      <c r="DF35" s="258"/>
      <c r="DI35" s="258"/>
      <c r="DJ35" s="258"/>
      <c r="DK35" s="258"/>
      <c r="DM35" s="258"/>
      <c r="DN35" s="258"/>
      <c r="DO35" s="258"/>
      <c r="DP35" s="258"/>
    </row>
    <row r="36" spans="98:120" x14ac:dyDescent="0.15"/>
    <row r="37" spans="98:120" x14ac:dyDescent="0.15">
      <c r="CW37" s="258"/>
      <c r="DB37" s="258"/>
      <c r="DG37" s="258"/>
      <c r="DL37" s="258"/>
      <c r="DP37" s="258"/>
    </row>
    <row r="38" spans="98:120" x14ac:dyDescent="0.15">
      <c r="CT38" s="258"/>
      <c r="CU38" s="258"/>
      <c r="CV38" s="258"/>
      <c r="CW38" s="258"/>
      <c r="CY38" s="258"/>
      <c r="CZ38" s="258"/>
      <c r="DA38" s="258"/>
      <c r="DB38" s="258"/>
      <c r="DD38" s="258"/>
      <c r="DE38" s="258"/>
      <c r="DF38" s="258"/>
      <c r="DG38" s="258"/>
      <c r="DI38" s="258"/>
      <c r="DJ38" s="258"/>
      <c r="DK38" s="258"/>
      <c r="DL38" s="258"/>
      <c r="DN38" s="258"/>
      <c r="DO38" s="258"/>
      <c r="DP38" s="25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8"/>
      <c r="DO49" s="258"/>
      <c r="DP49" s="25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8"/>
      <c r="CS63" s="258"/>
      <c r="CX63" s="258"/>
      <c r="DC63" s="258"/>
      <c r="DH63" s="258"/>
    </row>
    <row r="64" spans="22:120" x14ac:dyDescent="0.15">
      <c r="V64" s="258"/>
    </row>
    <row r="65" spans="15:120" x14ac:dyDescent="0.15">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x14ac:dyDescent="0.15">
      <c r="Q66" s="258"/>
      <c r="S66" s="258"/>
      <c r="U66" s="258"/>
      <c r="DM66" s="258"/>
    </row>
    <row r="67" spans="15:120" x14ac:dyDescent="0.15">
      <c r="O67" s="258"/>
      <c r="P67" s="258"/>
      <c r="R67" s="258"/>
      <c r="T67" s="258"/>
      <c r="Y67" s="258"/>
      <c r="CT67" s="258"/>
      <c r="CV67" s="258"/>
      <c r="CW67" s="258"/>
      <c r="CY67" s="258"/>
      <c r="DA67" s="258"/>
      <c r="DB67" s="258"/>
      <c r="DD67" s="258"/>
      <c r="DF67" s="258"/>
      <c r="DG67" s="258"/>
      <c r="DI67" s="258"/>
      <c r="DK67" s="258"/>
      <c r="DL67" s="258"/>
      <c r="DN67" s="258"/>
      <c r="DO67" s="258"/>
      <c r="DP67" s="258"/>
    </row>
    <row r="68" spans="15:120" x14ac:dyDescent="0.15"/>
    <row r="69" spans="15:120" x14ac:dyDescent="0.15"/>
    <row r="70" spans="15:120" x14ac:dyDescent="0.15"/>
    <row r="71" spans="15:120" x14ac:dyDescent="0.15"/>
    <row r="72" spans="15:120" x14ac:dyDescent="0.15">
      <c r="DP72" s="258"/>
    </row>
    <row r="73" spans="15:120" x14ac:dyDescent="0.15">
      <c r="DP73" s="25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8"/>
      <c r="CX96" s="258"/>
      <c r="DC96" s="258"/>
      <c r="DH96" s="258"/>
    </row>
    <row r="97" spans="24:120" x14ac:dyDescent="0.15">
      <c r="CS97" s="258"/>
      <c r="CX97" s="258"/>
      <c r="DC97" s="258"/>
      <c r="DH97" s="258"/>
      <c r="DP97" s="259" t="s">
        <v>500</v>
      </c>
    </row>
    <row r="98" spans="24:120" hidden="1" x14ac:dyDescent="0.15">
      <c r="CS98" s="258"/>
      <c r="CX98" s="258"/>
      <c r="DC98" s="258"/>
      <c r="DH98" s="258"/>
    </row>
    <row r="99" spans="24:120" hidden="1" x14ac:dyDescent="0.15">
      <c r="CS99" s="258"/>
      <c r="CX99" s="258"/>
      <c r="DC99" s="258"/>
      <c r="DH99" s="258"/>
    </row>
    <row r="101" spans="24:120" ht="12" hidden="1" customHeight="1" x14ac:dyDescent="0.15">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15">
      <c r="CU102" s="258"/>
      <c r="CZ102" s="258"/>
      <c r="DE102" s="258"/>
      <c r="DJ102" s="258"/>
      <c r="DM102" s="258"/>
    </row>
    <row r="103" spans="24:120" hidden="1" x14ac:dyDescent="0.15">
      <c r="CT103" s="258"/>
      <c r="CV103" s="258"/>
      <c r="CW103" s="258"/>
      <c r="CY103" s="258"/>
      <c r="DA103" s="258"/>
      <c r="DB103" s="258"/>
      <c r="DD103" s="258"/>
      <c r="DF103" s="258"/>
      <c r="DG103" s="258"/>
      <c r="DI103" s="258"/>
      <c r="DK103" s="258"/>
      <c r="DL103" s="258"/>
      <c r="DM103" s="258"/>
      <c r="DN103" s="258"/>
      <c r="DO103" s="258"/>
      <c r="DP103" s="258"/>
    </row>
    <row r="104" spans="24:120" hidden="1" x14ac:dyDescent="0.15">
      <c r="CV104" s="258"/>
      <c r="CW104" s="258"/>
      <c r="DA104" s="258"/>
      <c r="DB104" s="258"/>
      <c r="DF104" s="258"/>
      <c r="DG104" s="258"/>
      <c r="DK104" s="258"/>
      <c r="DL104" s="258"/>
      <c r="DN104" s="258"/>
      <c r="DO104" s="258"/>
      <c r="DP104" s="258"/>
    </row>
    <row r="105" spans="24:120" ht="12.75" hidden="1" customHeight="1" x14ac:dyDescent="0.15"/>
  </sheetData>
  <sheetProtection algorithmName="SHA-512" hashValue="ZvxH7Qg7j5AhbNEftN5cFGifVOBQ0JsUtYAIBlxxPTMgOXqGFPpx7D9TMT4b9FWNZz6LegwAYJSHu5W8GC2gBw==" saltValue="g7eiWBAdvzIm7xnLFSbM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9" customWidth="1"/>
    <col min="117" max="16384" width="9" style="258" hidden="1"/>
  </cols>
  <sheetData>
    <row r="1" spans="2:116"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x14ac:dyDescent="0.15"/>
    <row r="3" spans="2:116" x14ac:dyDescent="0.15"/>
    <row r="4" spans="2:116" x14ac:dyDescent="0.15">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x14ac:dyDescent="0.15">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x14ac:dyDescent="0.15"/>
    <row r="20" spans="9:116" x14ac:dyDescent="0.15"/>
    <row r="21" spans="9:116" x14ac:dyDescent="0.15">
      <c r="DL21" s="258"/>
    </row>
    <row r="22" spans="9:116" x14ac:dyDescent="0.15">
      <c r="DI22" s="258"/>
      <c r="DJ22" s="258"/>
      <c r="DK22" s="258"/>
      <c r="DL22" s="258"/>
    </row>
    <row r="23" spans="9:116" x14ac:dyDescent="0.15">
      <c r="CY23" s="258"/>
      <c r="CZ23" s="258"/>
      <c r="DA23" s="258"/>
      <c r="DB23" s="258"/>
      <c r="DC23" s="258"/>
      <c r="DD23" s="258"/>
      <c r="DE23" s="258"/>
      <c r="DF23" s="258"/>
      <c r="DG23" s="258"/>
      <c r="DH23" s="258"/>
      <c r="DI23" s="258"/>
      <c r="DJ23" s="258"/>
      <c r="DK23" s="258"/>
      <c r="DL23" s="25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8"/>
      <c r="DA35" s="258"/>
      <c r="DB35" s="258"/>
      <c r="DC35" s="258"/>
      <c r="DD35" s="258"/>
      <c r="DE35" s="258"/>
      <c r="DF35" s="258"/>
      <c r="DG35" s="258"/>
      <c r="DH35" s="258"/>
      <c r="DI35" s="258"/>
      <c r="DJ35" s="258"/>
      <c r="DK35" s="258"/>
      <c r="DL35" s="258"/>
    </row>
    <row r="36" spans="15:116" x14ac:dyDescent="0.15"/>
    <row r="37" spans="15:116" x14ac:dyDescent="0.15">
      <c r="DL37" s="258"/>
    </row>
    <row r="38" spans="15:116" x14ac:dyDescent="0.15">
      <c r="DI38" s="258"/>
      <c r="DJ38" s="258"/>
      <c r="DK38" s="258"/>
      <c r="DL38" s="258"/>
    </row>
    <row r="39" spans="15:116" x14ac:dyDescent="0.15"/>
    <row r="40" spans="15:116" x14ac:dyDescent="0.15"/>
    <row r="41" spans="15:116" x14ac:dyDescent="0.15"/>
    <row r="42" spans="15:116" x14ac:dyDescent="0.15"/>
    <row r="43" spans="15:116" x14ac:dyDescent="0.15">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x14ac:dyDescent="0.15">
      <c r="DL44" s="258"/>
    </row>
    <row r="45" spans="15:116" x14ac:dyDescent="0.15"/>
    <row r="46" spans="15:116" x14ac:dyDescent="0.15">
      <c r="DA46" s="258"/>
      <c r="DB46" s="258"/>
      <c r="DC46" s="258"/>
      <c r="DD46" s="258"/>
      <c r="DE46" s="258"/>
      <c r="DF46" s="258"/>
      <c r="DG46" s="258"/>
      <c r="DH46" s="258"/>
      <c r="DI46" s="258"/>
      <c r="DJ46" s="258"/>
      <c r="DK46" s="258"/>
      <c r="DL46" s="258"/>
    </row>
    <row r="47" spans="15:116" x14ac:dyDescent="0.15"/>
    <row r="48" spans="15:116" x14ac:dyDescent="0.15"/>
    <row r="49" spans="104:116" x14ac:dyDescent="0.15"/>
    <row r="50" spans="104:116" x14ac:dyDescent="0.15">
      <c r="CZ50" s="258"/>
      <c r="DA50" s="258"/>
      <c r="DB50" s="258"/>
      <c r="DC50" s="258"/>
      <c r="DD50" s="258"/>
      <c r="DE50" s="258"/>
      <c r="DF50" s="258"/>
      <c r="DG50" s="258"/>
      <c r="DH50" s="258"/>
      <c r="DI50" s="258"/>
      <c r="DJ50" s="258"/>
      <c r="DK50" s="258"/>
      <c r="DL50" s="258"/>
    </row>
    <row r="51" spans="104:116" x14ac:dyDescent="0.15"/>
    <row r="52" spans="104:116" x14ac:dyDescent="0.15"/>
    <row r="53" spans="104:116" x14ac:dyDescent="0.15">
      <c r="DL53" s="25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8"/>
      <c r="DD67" s="258"/>
      <c r="DE67" s="258"/>
      <c r="DF67" s="258"/>
      <c r="DG67" s="258"/>
      <c r="DH67" s="258"/>
      <c r="DI67" s="258"/>
      <c r="DJ67" s="258"/>
      <c r="DK67" s="258"/>
      <c r="DL67" s="25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jYW1ILBEHA2ZnNhzOQL4FnETYJOKJ0+leuhBdVj6Ds0afGX9B6ouaAZtUiS2CJbv9uWjIjHKJiAMIX1HQNqwQ==" saltValue="EKP0pVrVYA4CkD6FuDXmOQ=="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0" customWidth="1"/>
    <col min="37" max="44" width="17" style="260" customWidth="1"/>
    <col min="45" max="45" width="6.125" style="267" customWidth="1"/>
    <col min="46" max="46" width="3" style="265" customWidth="1"/>
    <col min="47" max="47" width="19.125" style="260" hidden="1" customWidth="1"/>
    <col min="48" max="52" width="12.625" style="260" hidden="1" customWidth="1"/>
    <col min="53" max="16384" width="8.625" style="260" hidden="1"/>
  </cols>
  <sheetData>
    <row r="1" spans="1:46" x14ac:dyDescent="0.15">
      <c r="AS1" s="261"/>
      <c r="AT1" s="261"/>
    </row>
    <row r="2" spans="1:46" x14ac:dyDescent="0.15">
      <c r="AS2" s="261"/>
      <c r="AT2" s="261"/>
    </row>
    <row r="3" spans="1:46" x14ac:dyDescent="0.15">
      <c r="AS3" s="261"/>
      <c r="AT3" s="261"/>
    </row>
    <row r="4" spans="1:46" x14ac:dyDescent="0.15">
      <c r="AS4" s="261"/>
      <c r="AT4" s="261"/>
    </row>
    <row r="5" spans="1:46" ht="17.25" x14ac:dyDescent="0.15">
      <c r="A5" s="262" t="s">
        <v>501</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x14ac:dyDescent="0.15">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502</v>
      </c>
      <c r="AL6" s="266"/>
      <c r="AM6" s="266"/>
      <c r="AN6" s="266"/>
      <c r="AO6" s="261"/>
      <c r="AP6" s="261"/>
      <c r="AQ6" s="261"/>
      <c r="AR6" s="261"/>
    </row>
    <row r="7" spans="1:46" ht="13.5" customHeight="1" x14ac:dyDescent="0.15">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79" t="s">
        <v>503</v>
      </c>
      <c r="AP7" s="271"/>
      <c r="AQ7" s="272" t="s">
        <v>504</v>
      </c>
      <c r="AR7" s="273"/>
    </row>
    <row r="8" spans="1:46" x14ac:dyDescent="0.15">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80"/>
      <c r="AP8" s="277" t="s">
        <v>505</v>
      </c>
      <c r="AQ8" s="278" t="s">
        <v>506</v>
      </c>
      <c r="AR8" s="279" t="s">
        <v>507</v>
      </c>
    </row>
    <row r="9" spans="1:46" x14ac:dyDescent="0.15">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81" t="s">
        <v>508</v>
      </c>
      <c r="AL9" s="1182"/>
      <c r="AM9" s="1182"/>
      <c r="AN9" s="1183"/>
      <c r="AO9" s="280">
        <v>718874</v>
      </c>
      <c r="AP9" s="280">
        <v>149953</v>
      </c>
      <c r="AQ9" s="281">
        <v>242692</v>
      </c>
      <c r="AR9" s="282">
        <v>-38.200000000000003</v>
      </c>
    </row>
    <row r="10" spans="1:46" ht="13.5" customHeight="1" x14ac:dyDescent="0.15">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81" t="s">
        <v>509</v>
      </c>
      <c r="AL10" s="1182"/>
      <c r="AM10" s="1182"/>
      <c r="AN10" s="1183"/>
      <c r="AO10" s="283">
        <v>135805</v>
      </c>
      <c r="AP10" s="283">
        <v>28328</v>
      </c>
      <c r="AQ10" s="284">
        <v>27094</v>
      </c>
      <c r="AR10" s="285">
        <v>4.5999999999999996</v>
      </c>
    </row>
    <row r="11" spans="1:46" ht="13.5" customHeight="1" x14ac:dyDescent="0.15">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81" t="s">
        <v>510</v>
      </c>
      <c r="AL11" s="1182"/>
      <c r="AM11" s="1182"/>
      <c r="AN11" s="1183"/>
      <c r="AO11" s="283" t="s">
        <v>511</v>
      </c>
      <c r="AP11" s="283" t="s">
        <v>511</v>
      </c>
      <c r="AQ11" s="284">
        <v>4163</v>
      </c>
      <c r="AR11" s="285" t="s">
        <v>511</v>
      </c>
    </row>
    <row r="12" spans="1:46" ht="13.5" customHeight="1" x14ac:dyDescent="0.15">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81" t="s">
        <v>512</v>
      </c>
      <c r="AL12" s="1182"/>
      <c r="AM12" s="1182"/>
      <c r="AN12" s="1183"/>
      <c r="AO12" s="283" t="s">
        <v>511</v>
      </c>
      <c r="AP12" s="283" t="s">
        <v>511</v>
      </c>
      <c r="AQ12" s="284" t="s">
        <v>511</v>
      </c>
      <c r="AR12" s="285" t="s">
        <v>511</v>
      </c>
    </row>
    <row r="13" spans="1:46" ht="13.5" customHeight="1" x14ac:dyDescent="0.15">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81" t="s">
        <v>513</v>
      </c>
      <c r="AL13" s="1182"/>
      <c r="AM13" s="1182"/>
      <c r="AN13" s="1183"/>
      <c r="AO13" s="283">
        <v>12082</v>
      </c>
      <c r="AP13" s="283">
        <v>2520</v>
      </c>
      <c r="AQ13" s="284">
        <v>8881</v>
      </c>
      <c r="AR13" s="285">
        <v>-71.599999999999994</v>
      </c>
    </row>
    <row r="14" spans="1:46" ht="13.5" customHeight="1" x14ac:dyDescent="0.15">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81" t="s">
        <v>514</v>
      </c>
      <c r="AL14" s="1182"/>
      <c r="AM14" s="1182"/>
      <c r="AN14" s="1183"/>
      <c r="AO14" s="283">
        <v>18255</v>
      </c>
      <c r="AP14" s="283">
        <v>3808</v>
      </c>
      <c r="AQ14" s="284">
        <v>5165</v>
      </c>
      <c r="AR14" s="285">
        <v>-26.3</v>
      </c>
    </row>
    <row r="15" spans="1:46" ht="13.5" customHeight="1" x14ac:dyDescent="0.15">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84" t="s">
        <v>515</v>
      </c>
      <c r="AL15" s="1185"/>
      <c r="AM15" s="1185"/>
      <c r="AN15" s="1186"/>
      <c r="AO15" s="283">
        <v>-80333</v>
      </c>
      <c r="AP15" s="283">
        <v>-16757</v>
      </c>
      <c r="AQ15" s="284">
        <v>-18870</v>
      </c>
      <c r="AR15" s="285">
        <v>-11.2</v>
      </c>
    </row>
    <row r="16" spans="1:46" x14ac:dyDescent="0.15">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84" t="s">
        <v>188</v>
      </c>
      <c r="AL16" s="1185"/>
      <c r="AM16" s="1185"/>
      <c r="AN16" s="1186"/>
      <c r="AO16" s="283">
        <v>804683</v>
      </c>
      <c r="AP16" s="283">
        <v>167852</v>
      </c>
      <c r="AQ16" s="284">
        <v>269124</v>
      </c>
      <c r="AR16" s="285">
        <v>-37.6</v>
      </c>
    </row>
    <row r="17" spans="1:46" x14ac:dyDescent="0.15">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x14ac:dyDescent="0.15">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x14ac:dyDescent="0.15">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516</v>
      </c>
      <c r="AL19" s="261"/>
      <c r="AM19" s="261"/>
      <c r="AN19" s="261"/>
      <c r="AO19" s="261"/>
      <c r="AP19" s="261"/>
      <c r="AQ19" s="261"/>
      <c r="AR19" s="261"/>
    </row>
    <row r="20" spans="1:46" x14ac:dyDescent="0.15">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517</v>
      </c>
      <c r="AP20" s="292" t="s">
        <v>518</v>
      </c>
      <c r="AQ20" s="293" t="s">
        <v>519</v>
      </c>
      <c r="AR20" s="294"/>
    </row>
    <row r="21" spans="1:46" s="300" customFormat="1" x14ac:dyDescent="0.15">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87" t="s">
        <v>520</v>
      </c>
      <c r="AL21" s="1188"/>
      <c r="AM21" s="1188"/>
      <c r="AN21" s="1189"/>
      <c r="AO21" s="296">
        <v>15.44</v>
      </c>
      <c r="AP21" s="297">
        <v>24.07</v>
      </c>
      <c r="AQ21" s="298">
        <v>-8.6300000000000008</v>
      </c>
      <c r="AR21" s="266"/>
      <c r="AS21" s="299"/>
      <c r="AT21" s="295"/>
    </row>
    <row r="22" spans="1:46" s="300" customFormat="1" x14ac:dyDescent="0.15">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87" t="s">
        <v>521</v>
      </c>
      <c r="AL22" s="1188"/>
      <c r="AM22" s="1188"/>
      <c r="AN22" s="1189"/>
      <c r="AO22" s="301">
        <v>92.7</v>
      </c>
      <c r="AP22" s="302">
        <v>94.6</v>
      </c>
      <c r="AQ22" s="303">
        <v>-1.9</v>
      </c>
      <c r="AR22" s="287"/>
      <c r="AS22" s="299"/>
      <c r="AT22" s="295"/>
    </row>
    <row r="23" spans="1:46" s="300" customFormat="1" x14ac:dyDescent="0.15">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x14ac:dyDescent="0.15">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x14ac:dyDescent="0.15">
      <c r="A26" s="1178" t="s">
        <v>522</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6"/>
    </row>
    <row r="27" spans="1:46" x14ac:dyDescent="0.15">
      <c r="A27" s="308"/>
      <c r="AO27" s="261"/>
      <c r="AP27" s="261"/>
      <c r="AQ27" s="261"/>
      <c r="AR27" s="261"/>
      <c r="AS27" s="261"/>
      <c r="AT27" s="261"/>
    </row>
    <row r="28" spans="1:46" ht="17.25" x14ac:dyDescent="0.15">
      <c r="A28" s="262" t="s">
        <v>523</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x14ac:dyDescent="0.15">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524</v>
      </c>
      <c r="AL29" s="266"/>
      <c r="AM29" s="266"/>
      <c r="AN29" s="266"/>
      <c r="AO29" s="261"/>
      <c r="AP29" s="261"/>
      <c r="AQ29" s="261"/>
      <c r="AR29" s="261"/>
      <c r="AS29" s="310"/>
    </row>
    <row r="30" spans="1:46" ht="13.5" customHeight="1" x14ac:dyDescent="0.15">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79" t="s">
        <v>503</v>
      </c>
      <c r="AP30" s="271"/>
      <c r="AQ30" s="272" t="s">
        <v>504</v>
      </c>
      <c r="AR30" s="273"/>
    </row>
    <row r="31" spans="1:46" x14ac:dyDescent="0.15">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80"/>
      <c r="AP31" s="277" t="s">
        <v>505</v>
      </c>
      <c r="AQ31" s="278" t="s">
        <v>506</v>
      </c>
      <c r="AR31" s="279" t="s">
        <v>507</v>
      </c>
    </row>
    <row r="32" spans="1:46" ht="27" customHeight="1" x14ac:dyDescent="0.15">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95" t="s">
        <v>525</v>
      </c>
      <c r="AL32" s="1196"/>
      <c r="AM32" s="1196"/>
      <c r="AN32" s="1197"/>
      <c r="AO32" s="311">
        <v>570520</v>
      </c>
      <c r="AP32" s="311">
        <v>119007</v>
      </c>
      <c r="AQ32" s="312">
        <v>141234</v>
      </c>
      <c r="AR32" s="313">
        <v>-15.7</v>
      </c>
    </row>
    <row r="33" spans="1:46" ht="13.5" customHeight="1" x14ac:dyDescent="0.15">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95" t="s">
        <v>526</v>
      </c>
      <c r="AL33" s="1196"/>
      <c r="AM33" s="1196"/>
      <c r="AN33" s="1197"/>
      <c r="AO33" s="311" t="s">
        <v>511</v>
      </c>
      <c r="AP33" s="311" t="s">
        <v>511</v>
      </c>
      <c r="AQ33" s="312" t="s">
        <v>511</v>
      </c>
      <c r="AR33" s="313" t="s">
        <v>511</v>
      </c>
    </row>
    <row r="34" spans="1:46" ht="27" customHeight="1" x14ac:dyDescent="0.15">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95" t="s">
        <v>527</v>
      </c>
      <c r="AL34" s="1196"/>
      <c r="AM34" s="1196"/>
      <c r="AN34" s="1197"/>
      <c r="AO34" s="311" t="s">
        <v>511</v>
      </c>
      <c r="AP34" s="311" t="s">
        <v>511</v>
      </c>
      <c r="AQ34" s="312" t="s">
        <v>511</v>
      </c>
      <c r="AR34" s="313" t="s">
        <v>511</v>
      </c>
    </row>
    <row r="35" spans="1:46" ht="27" customHeight="1" x14ac:dyDescent="0.15">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95" t="s">
        <v>528</v>
      </c>
      <c r="AL35" s="1196"/>
      <c r="AM35" s="1196"/>
      <c r="AN35" s="1197"/>
      <c r="AO35" s="311">
        <v>226044</v>
      </c>
      <c r="AP35" s="311">
        <v>47151</v>
      </c>
      <c r="AQ35" s="312">
        <v>30523</v>
      </c>
      <c r="AR35" s="313">
        <v>54.5</v>
      </c>
    </row>
    <row r="36" spans="1:46" ht="27" customHeight="1" x14ac:dyDescent="0.15">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95" t="s">
        <v>529</v>
      </c>
      <c r="AL36" s="1196"/>
      <c r="AM36" s="1196"/>
      <c r="AN36" s="1197"/>
      <c r="AO36" s="311" t="s">
        <v>511</v>
      </c>
      <c r="AP36" s="311" t="s">
        <v>511</v>
      </c>
      <c r="AQ36" s="312">
        <v>4602</v>
      </c>
      <c r="AR36" s="313" t="s">
        <v>511</v>
      </c>
    </row>
    <row r="37" spans="1:46" ht="13.5" customHeight="1" x14ac:dyDescent="0.15">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95" t="s">
        <v>530</v>
      </c>
      <c r="AL37" s="1196"/>
      <c r="AM37" s="1196"/>
      <c r="AN37" s="1197"/>
      <c r="AO37" s="311">
        <v>11193</v>
      </c>
      <c r="AP37" s="311">
        <v>2335</v>
      </c>
      <c r="AQ37" s="312">
        <v>937</v>
      </c>
      <c r="AR37" s="313">
        <v>149.19999999999999</v>
      </c>
    </row>
    <row r="38" spans="1:46" ht="27" customHeight="1" x14ac:dyDescent="0.15">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98" t="s">
        <v>531</v>
      </c>
      <c r="AL38" s="1199"/>
      <c r="AM38" s="1199"/>
      <c r="AN38" s="1200"/>
      <c r="AO38" s="314" t="s">
        <v>511</v>
      </c>
      <c r="AP38" s="314" t="s">
        <v>511</v>
      </c>
      <c r="AQ38" s="315">
        <v>14</v>
      </c>
      <c r="AR38" s="303" t="s">
        <v>511</v>
      </c>
      <c r="AS38" s="310"/>
    </row>
    <row r="39" spans="1:46" x14ac:dyDescent="0.15">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98" t="s">
        <v>532</v>
      </c>
      <c r="AL39" s="1199"/>
      <c r="AM39" s="1199"/>
      <c r="AN39" s="1200"/>
      <c r="AO39" s="311">
        <v>-3988</v>
      </c>
      <c r="AP39" s="311">
        <v>-832</v>
      </c>
      <c r="AQ39" s="312">
        <v>-6455</v>
      </c>
      <c r="AR39" s="313">
        <v>-87.1</v>
      </c>
      <c r="AS39" s="310"/>
    </row>
    <row r="40" spans="1:46" ht="27" customHeight="1" x14ac:dyDescent="0.15">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95" t="s">
        <v>533</v>
      </c>
      <c r="AL40" s="1196"/>
      <c r="AM40" s="1196"/>
      <c r="AN40" s="1197"/>
      <c r="AO40" s="311">
        <v>-452528</v>
      </c>
      <c r="AP40" s="311">
        <v>-94395</v>
      </c>
      <c r="AQ40" s="312">
        <v>-126702</v>
      </c>
      <c r="AR40" s="313">
        <v>-25.5</v>
      </c>
      <c r="AS40" s="310"/>
    </row>
    <row r="41" spans="1:46" x14ac:dyDescent="0.15">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201" t="s">
        <v>299</v>
      </c>
      <c r="AL41" s="1202"/>
      <c r="AM41" s="1202"/>
      <c r="AN41" s="1203"/>
      <c r="AO41" s="311">
        <v>351241</v>
      </c>
      <c r="AP41" s="311">
        <v>73267</v>
      </c>
      <c r="AQ41" s="312">
        <v>44155</v>
      </c>
      <c r="AR41" s="313">
        <v>65.900000000000006</v>
      </c>
      <c r="AS41" s="310"/>
    </row>
    <row r="42" spans="1:46" x14ac:dyDescent="0.15">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534</v>
      </c>
      <c r="AL42" s="261"/>
      <c r="AM42" s="261"/>
      <c r="AN42" s="261"/>
      <c r="AO42" s="261"/>
      <c r="AP42" s="261"/>
      <c r="AQ42" s="287"/>
      <c r="AR42" s="287"/>
      <c r="AS42" s="310"/>
    </row>
    <row r="43" spans="1:46" x14ac:dyDescent="0.15">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x14ac:dyDescent="0.15">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15">
      <c r="A47" s="320" t="s">
        <v>535</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x14ac:dyDescent="0.15">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536</v>
      </c>
      <c r="AL48" s="321"/>
      <c r="AM48" s="321"/>
      <c r="AN48" s="321"/>
      <c r="AO48" s="321"/>
      <c r="AP48" s="321"/>
      <c r="AQ48" s="322"/>
      <c r="AR48" s="321"/>
    </row>
    <row r="49" spans="1:44" ht="13.5" customHeight="1" x14ac:dyDescent="0.15">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90" t="s">
        <v>503</v>
      </c>
      <c r="AN49" s="1192" t="s">
        <v>537</v>
      </c>
      <c r="AO49" s="1193"/>
      <c r="AP49" s="1193"/>
      <c r="AQ49" s="1193"/>
      <c r="AR49" s="1194"/>
    </row>
    <row r="50" spans="1:44" x14ac:dyDescent="0.15">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91"/>
      <c r="AN50" s="327" t="s">
        <v>538</v>
      </c>
      <c r="AO50" s="328" t="s">
        <v>539</v>
      </c>
      <c r="AP50" s="329" t="s">
        <v>540</v>
      </c>
      <c r="AQ50" s="330" t="s">
        <v>541</v>
      </c>
      <c r="AR50" s="331" t="s">
        <v>542</v>
      </c>
    </row>
    <row r="51" spans="1:44" x14ac:dyDescent="0.15">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543</v>
      </c>
      <c r="AL51" s="324"/>
      <c r="AM51" s="332">
        <v>751382</v>
      </c>
      <c r="AN51" s="333">
        <v>143530</v>
      </c>
      <c r="AO51" s="334">
        <v>19.600000000000001</v>
      </c>
      <c r="AP51" s="335">
        <v>116162</v>
      </c>
      <c r="AQ51" s="336">
        <v>-3.1</v>
      </c>
      <c r="AR51" s="337">
        <v>22.7</v>
      </c>
    </row>
    <row r="52" spans="1:44" x14ac:dyDescent="0.15">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544</v>
      </c>
      <c r="AM52" s="340">
        <v>488077</v>
      </c>
      <c r="AN52" s="341">
        <v>93233</v>
      </c>
      <c r="AO52" s="342">
        <v>134</v>
      </c>
      <c r="AP52" s="343">
        <v>61562</v>
      </c>
      <c r="AQ52" s="344">
        <v>-7.4</v>
      </c>
      <c r="AR52" s="345">
        <v>141.4</v>
      </c>
    </row>
    <row r="53" spans="1:44" x14ac:dyDescent="0.15">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545</v>
      </c>
      <c r="AL53" s="324"/>
      <c r="AM53" s="332">
        <v>576242</v>
      </c>
      <c r="AN53" s="333">
        <v>112679</v>
      </c>
      <c r="AO53" s="334">
        <v>-21.5</v>
      </c>
      <c r="AP53" s="335">
        <v>121449</v>
      </c>
      <c r="AQ53" s="336">
        <v>4.5999999999999996</v>
      </c>
      <c r="AR53" s="337">
        <v>-26.1</v>
      </c>
    </row>
    <row r="54" spans="1:44" x14ac:dyDescent="0.15">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544</v>
      </c>
      <c r="AM54" s="340">
        <v>216217</v>
      </c>
      <c r="AN54" s="341">
        <v>42279</v>
      </c>
      <c r="AO54" s="342">
        <v>-54.7</v>
      </c>
      <c r="AP54" s="343">
        <v>62922</v>
      </c>
      <c r="AQ54" s="344">
        <v>2.2000000000000002</v>
      </c>
      <c r="AR54" s="345">
        <v>-56.9</v>
      </c>
    </row>
    <row r="55" spans="1:44" x14ac:dyDescent="0.15">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546</v>
      </c>
      <c r="AL55" s="324"/>
      <c r="AM55" s="332">
        <v>512935</v>
      </c>
      <c r="AN55" s="333">
        <v>102690</v>
      </c>
      <c r="AO55" s="334">
        <v>-8.9</v>
      </c>
      <c r="AP55" s="335">
        <v>145139</v>
      </c>
      <c r="AQ55" s="336">
        <v>19.5</v>
      </c>
      <c r="AR55" s="337">
        <v>-28.4</v>
      </c>
    </row>
    <row r="56" spans="1:44" x14ac:dyDescent="0.15">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544</v>
      </c>
      <c r="AM56" s="340">
        <v>365160</v>
      </c>
      <c r="AN56" s="341">
        <v>73105</v>
      </c>
      <c r="AO56" s="342">
        <v>72.900000000000006</v>
      </c>
      <c r="AP56" s="343">
        <v>83762</v>
      </c>
      <c r="AQ56" s="344">
        <v>33.1</v>
      </c>
      <c r="AR56" s="345">
        <v>39.799999999999997</v>
      </c>
    </row>
    <row r="57" spans="1:44" x14ac:dyDescent="0.15">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547</v>
      </c>
      <c r="AL57" s="324"/>
      <c r="AM57" s="332">
        <v>790016</v>
      </c>
      <c r="AN57" s="333">
        <v>161922</v>
      </c>
      <c r="AO57" s="334">
        <v>57.7</v>
      </c>
      <c r="AP57" s="335">
        <v>332350</v>
      </c>
      <c r="AQ57" s="336">
        <v>129</v>
      </c>
      <c r="AR57" s="337">
        <v>-71.3</v>
      </c>
    </row>
    <row r="58" spans="1:44" x14ac:dyDescent="0.15">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544</v>
      </c>
      <c r="AM58" s="340">
        <v>241769</v>
      </c>
      <c r="AN58" s="341">
        <v>49553</v>
      </c>
      <c r="AO58" s="342">
        <v>-32.200000000000003</v>
      </c>
      <c r="AP58" s="343">
        <v>200453</v>
      </c>
      <c r="AQ58" s="344">
        <v>139.30000000000001</v>
      </c>
      <c r="AR58" s="345">
        <v>-171.5</v>
      </c>
    </row>
    <row r="59" spans="1:44" x14ac:dyDescent="0.15">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548</v>
      </c>
      <c r="AL59" s="324"/>
      <c r="AM59" s="332">
        <v>551916</v>
      </c>
      <c r="AN59" s="333">
        <v>115126</v>
      </c>
      <c r="AO59" s="334">
        <v>-28.9</v>
      </c>
      <c r="AP59" s="335">
        <v>362690</v>
      </c>
      <c r="AQ59" s="336">
        <v>9.1</v>
      </c>
      <c r="AR59" s="337">
        <v>-38</v>
      </c>
    </row>
    <row r="60" spans="1:44" x14ac:dyDescent="0.15">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544</v>
      </c>
      <c r="AM60" s="340">
        <v>400703</v>
      </c>
      <c r="AN60" s="341">
        <v>83584</v>
      </c>
      <c r="AO60" s="342">
        <v>68.7</v>
      </c>
      <c r="AP60" s="343">
        <v>172580</v>
      </c>
      <c r="AQ60" s="344">
        <v>-13.9</v>
      </c>
      <c r="AR60" s="345">
        <v>82.6</v>
      </c>
    </row>
    <row r="61" spans="1:44" x14ac:dyDescent="0.15">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549</v>
      </c>
      <c r="AL61" s="346"/>
      <c r="AM61" s="347">
        <v>636498</v>
      </c>
      <c r="AN61" s="348">
        <v>127189</v>
      </c>
      <c r="AO61" s="349">
        <v>3.6</v>
      </c>
      <c r="AP61" s="350">
        <v>215558</v>
      </c>
      <c r="AQ61" s="351">
        <v>31.8</v>
      </c>
      <c r="AR61" s="337">
        <v>-28.2</v>
      </c>
    </row>
    <row r="62" spans="1:44" x14ac:dyDescent="0.15">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544</v>
      </c>
      <c r="AM62" s="340">
        <v>342385</v>
      </c>
      <c r="AN62" s="341">
        <v>68351</v>
      </c>
      <c r="AO62" s="342">
        <v>37.700000000000003</v>
      </c>
      <c r="AP62" s="343">
        <v>116256</v>
      </c>
      <c r="AQ62" s="344">
        <v>30.7</v>
      </c>
      <c r="AR62" s="345">
        <v>7</v>
      </c>
    </row>
    <row r="63" spans="1:44" x14ac:dyDescent="0.15">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x14ac:dyDescent="0.15">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x14ac:dyDescent="0.15">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1"/>
      <c r="AL67" s="261"/>
      <c r="AM67" s="261"/>
      <c r="AN67" s="261"/>
      <c r="AO67" s="261"/>
      <c r="AP67" s="261"/>
      <c r="AQ67" s="261"/>
      <c r="AR67" s="261"/>
      <c r="AS67" s="261"/>
      <c r="AT67" s="261"/>
    </row>
    <row r="68" spans="1:46" ht="13.5" hidden="1" customHeight="1" x14ac:dyDescent="0.15">
      <c r="AK68" s="261"/>
      <c r="AL68" s="261"/>
      <c r="AM68" s="261"/>
      <c r="AN68" s="261"/>
      <c r="AO68" s="261"/>
      <c r="AP68" s="261"/>
      <c r="AQ68" s="261"/>
      <c r="AR68" s="261"/>
    </row>
    <row r="69" spans="1:46" ht="13.5" hidden="1" customHeight="1" x14ac:dyDescent="0.15">
      <c r="AK69" s="261"/>
      <c r="AL69" s="261"/>
      <c r="AM69" s="261"/>
      <c r="AN69" s="261"/>
      <c r="AO69" s="261"/>
      <c r="AP69" s="261"/>
      <c r="AQ69" s="261"/>
      <c r="AR69" s="261"/>
    </row>
    <row r="70" spans="1:46" hidden="1" x14ac:dyDescent="0.15">
      <c r="AK70" s="261"/>
      <c r="AL70" s="261"/>
      <c r="AM70" s="261"/>
      <c r="AN70" s="261"/>
      <c r="AO70" s="261"/>
      <c r="AP70" s="261"/>
      <c r="AQ70" s="261"/>
      <c r="AR70" s="261"/>
    </row>
    <row r="71" spans="1:46" hidden="1" x14ac:dyDescent="0.15">
      <c r="AK71" s="261"/>
      <c r="AL71" s="261"/>
      <c r="AM71" s="261"/>
      <c r="AN71" s="261"/>
      <c r="AO71" s="261"/>
      <c r="AP71" s="261"/>
      <c r="AQ71" s="261"/>
      <c r="AR71" s="261"/>
    </row>
    <row r="72" spans="1:46" hidden="1" x14ac:dyDescent="0.15">
      <c r="AK72" s="261"/>
      <c r="AL72" s="261"/>
      <c r="AM72" s="261"/>
      <c r="AN72" s="261"/>
      <c r="AO72" s="261"/>
      <c r="AP72" s="261"/>
      <c r="AQ72" s="261"/>
      <c r="AR72" s="261"/>
    </row>
    <row r="73" spans="1:46" hidden="1" x14ac:dyDescent="0.15">
      <c r="AK73" s="261"/>
      <c r="AL73" s="261"/>
      <c r="AM73" s="261"/>
      <c r="AN73" s="261"/>
      <c r="AO73" s="261"/>
      <c r="AP73" s="261"/>
      <c r="AQ73" s="261"/>
      <c r="AR73" s="261"/>
    </row>
  </sheetData>
  <sheetProtection algorithmName="SHA-512" hashValue="QdoywiUHOrtFNG7GX5iKKxIG5dT1eo3JPembF4LpSIOORXXt61TbBtIKMc0XRf6BvLrLyro37kM9ODcLnIYwzw==" saltValue="R3r34k8pNj68PFLCYO6G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9" customWidth="1"/>
    <col min="126" max="16384" width="9" style="258" hidden="1"/>
  </cols>
  <sheetData>
    <row r="1" spans="2:125"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x14ac:dyDescent="0.15">
      <c r="B2" s="258"/>
      <c r="DG2" s="258"/>
    </row>
    <row r="3" spans="2:125" x14ac:dyDescent="0.15">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x14ac:dyDescent="0.15"/>
    <row r="5" spans="2:125" x14ac:dyDescent="0.15"/>
    <row r="6" spans="2:125" x14ac:dyDescent="0.15"/>
    <row r="7" spans="2:125" x14ac:dyDescent="0.15"/>
    <row r="8" spans="2:125" x14ac:dyDescent="0.15"/>
    <row r="9" spans="2:125" x14ac:dyDescent="0.15">
      <c r="DU9" s="25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8"/>
    </row>
    <row r="18" spans="125:125" x14ac:dyDescent="0.15"/>
    <row r="19" spans="125:125" x14ac:dyDescent="0.15"/>
    <row r="20" spans="125:125" x14ac:dyDescent="0.15">
      <c r="DU20" s="258"/>
    </row>
    <row r="21" spans="125:125" x14ac:dyDescent="0.15">
      <c r="DU21" s="25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8"/>
    </row>
    <row r="29" spans="125:125" x14ac:dyDescent="0.15"/>
    <row r="30" spans="125:125" x14ac:dyDescent="0.15"/>
    <row r="31" spans="125:125" x14ac:dyDescent="0.15"/>
    <row r="32" spans="125:125" x14ac:dyDescent="0.15"/>
    <row r="33" spans="2:125" x14ac:dyDescent="0.15">
      <c r="B33" s="258"/>
      <c r="G33" s="258"/>
      <c r="I33" s="258"/>
    </row>
    <row r="34" spans="2:125" x14ac:dyDescent="0.15">
      <c r="C34" s="258"/>
      <c r="P34" s="258"/>
      <c r="DE34" s="258"/>
      <c r="DH34" s="258"/>
    </row>
    <row r="35" spans="2:125" x14ac:dyDescent="0.15">
      <c r="D35" s="258"/>
      <c r="E35" s="258"/>
      <c r="DG35" s="258"/>
      <c r="DJ35" s="258"/>
      <c r="DP35" s="258"/>
      <c r="DQ35" s="258"/>
      <c r="DR35" s="258"/>
      <c r="DS35" s="258"/>
      <c r="DT35" s="258"/>
      <c r="DU35" s="258"/>
    </row>
    <row r="36" spans="2:125" x14ac:dyDescent="0.15">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x14ac:dyDescent="0.15">
      <c r="DU37" s="258"/>
    </row>
    <row r="38" spans="2:125" x14ac:dyDescent="0.15">
      <c r="DT38" s="258"/>
      <c r="DU38" s="258"/>
    </row>
    <row r="39" spans="2:125" x14ac:dyDescent="0.15"/>
    <row r="40" spans="2:125" x14ac:dyDescent="0.15">
      <c r="DH40" s="258"/>
    </row>
    <row r="41" spans="2:125" x14ac:dyDescent="0.15">
      <c r="DE41" s="258"/>
    </row>
    <row r="42" spans="2:125" x14ac:dyDescent="0.15">
      <c r="DG42" s="258"/>
      <c r="DJ42" s="258"/>
    </row>
    <row r="43" spans="2:125" x14ac:dyDescent="0.15">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x14ac:dyDescent="0.15">
      <c r="DU44" s="258"/>
    </row>
    <row r="45" spans="2:125" x14ac:dyDescent="0.15"/>
    <row r="46" spans="2:125" x14ac:dyDescent="0.15"/>
    <row r="47" spans="2:125" x14ac:dyDescent="0.15"/>
    <row r="48" spans="2:125" x14ac:dyDescent="0.15">
      <c r="DT48" s="258"/>
      <c r="DU48" s="258"/>
    </row>
    <row r="49" spans="120:125" x14ac:dyDescent="0.15">
      <c r="DU49" s="258"/>
    </row>
    <row r="50" spans="120:125" x14ac:dyDescent="0.15">
      <c r="DU50" s="258"/>
    </row>
    <row r="51" spans="120:125" x14ac:dyDescent="0.15">
      <c r="DP51" s="258"/>
      <c r="DQ51" s="258"/>
      <c r="DR51" s="258"/>
      <c r="DS51" s="258"/>
      <c r="DT51" s="258"/>
      <c r="DU51" s="258"/>
    </row>
    <row r="52" spans="120:125" x14ac:dyDescent="0.15"/>
    <row r="53" spans="120:125" x14ac:dyDescent="0.15"/>
    <row r="54" spans="120:125" x14ac:dyDescent="0.15">
      <c r="DU54" s="258"/>
    </row>
    <row r="55" spans="120:125" x14ac:dyDescent="0.15"/>
    <row r="56" spans="120:125" x14ac:dyDescent="0.15"/>
    <row r="57" spans="120:125" x14ac:dyDescent="0.15"/>
    <row r="58" spans="120:125" x14ac:dyDescent="0.15">
      <c r="DU58" s="258"/>
    </row>
    <row r="59" spans="120:125" x14ac:dyDescent="0.15"/>
    <row r="60" spans="120:125" x14ac:dyDescent="0.15"/>
    <row r="61" spans="120:125" x14ac:dyDescent="0.15"/>
    <row r="62" spans="120:125" x14ac:dyDescent="0.15"/>
    <row r="63" spans="120:125" x14ac:dyDescent="0.15">
      <c r="DU63" s="258"/>
    </row>
    <row r="64" spans="120:125" x14ac:dyDescent="0.15">
      <c r="DT64" s="258"/>
      <c r="DU64" s="258"/>
    </row>
    <row r="65" spans="123:125" x14ac:dyDescent="0.15"/>
    <row r="66" spans="123:125" x14ac:dyDescent="0.15"/>
    <row r="67" spans="123:125" x14ac:dyDescent="0.15"/>
    <row r="68" spans="123:125" x14ac:dyDescent="0.15"/>
    <row r="69" spans="123:125" x14ac:dyDescent="0.15">
      <c r="DS69" s="258"/>
      <c r="DT69" s="258"/>
      <c r="DU69" s="25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8"/>
    </row>
    <row r="83" spans="116:125" x14ac:dyDescent="0.15">
      <c r="DM83" s="258"/>
      <c r="DN83" s="258"/>
      <c r="DO83" s="258"/>
      <c r="DP83" s="258"/>
      <c r="DQ83" s="258"/>
      <c r="DR83" s="258"/>
      <c r="DS83" s="258"/>
      <c r="DT83" s="258"/>
      <c r="DU83" s="258"/>
    </row>
    <row r="84" spans="116:125" x14ac:dyDescent="0.15"/>
    <row r="85" spans="116:125" x14ac:dyDescent="0.15"/>
    <row r="86" spans="116:125" x14ac:dyDescent="0.15"/>
    <row r="87" spans="116:125" x14ac:dyDescent="0.15"/>
    <row r="88" spans="116:125" x14ac:dyDescent="0.15">
      <c r="DU88" s="25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8"/>
      <c r="DT94" s="258"/>
      <c r="DU94" s="258"/>
    </row>
    <row r="95" spans="116:125" ht="13.5" customHeight="1" x14ac:dyDescent="0.15">
      <c r="DU95" s="25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8"/>
    </row>
    <row r="102" spans="124:125" ht="13.5" customHeight="1" x14ac:dyDescent="0.15"/>
    <row r="103" spans="124:125" ht="13.5" customHeight="1" x14ac:dyDescent="0.15"/>
    <row r="104" spans="124:125" ht="13.5" customHeight="1" x14ac:dyDescent="0.15">
      <c r="DT104" s="258"/>
      <c r="DU104" s="25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551</v>
      </c>
    </row>
    <row r="121" spans="125:125" ht="13.5" hidden="1" customHeight="1" x14ac:dyDescent="0.15">
      <c r="DU121" s="258"/>
    </row>
  </sheetData>
  <sheetProtection algorithmName="SHA-512" hashValue="KAa030nBKVk0bKbVcvHUeH7stU/6naUCRzHNg7vsfxHcYIhidEaB+WGd/uWtvZFHgDilOMblDMgpWSUmlcLTHA==" saltValue="xEZN9GLg3uEO1X0wKqX4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9" customWidth="1"/>
    <col min="126" max="142" width="0" style="258" hidden="1" customWidth="1"/>
    <col min="143" max="16384" width="9" style="258" hidden="1"/>
  </cols>
  <sheetData>
    <row r="1" spans="1:125"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x14ac:dyDescent="0.15">
      <c r="B2" s="258"/>
      <c r="T2" s="258"/>
    </row>
    <row r="3" spans="1:125"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8"/>
      <c r="G33" s="258"/>
      <c r="I33" s="258"/>
    </row>
    <row r="34" spans="2:125" x14ac:dyDescent="0.15">
      <c r="C34" s="258"/>
      <c r="P34" s="258"/>
      <c r="R34" s="258"/>
      <c r="U34" s="258"/>
    </row>
    <row r="35" spans="2:125" x14ac:dyDescent="0.15">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x14ac:dyDescent="0.15">
      <c r="F36" s="258"/>
      <c r="H36" s="258"/>
      <c r="J36" s="258"/>
      <c r="K36" s="258"/>
      <c r="L36" s="258"/>
      <c r="M36" s="258"/>
      <c r="N36" s="258"/>
      <c r="O36" s="258"/>
      <c r="Q36" s="258"/>
      <c r="S36" s="258"/>
      <c r="V36" s="258"/>
    </row>
    <row r="37" spans="2:125" x14ac:dyDescent="0.15"/>
    <row r="38" spans="2:125" x14ac:dyDescent="0.15"/>
    <row r="39" spans="2:125" x14ac:dyDescent="0.15"/>
    <row r="40" spans="2:125" x14ac:dyDescent="0.15">
      <c r="U40" s="258"/>
    </row>
    <row r="41" spans="2:125" x14ac:dyDescent="0.15">
      <c r="R41" s="258"/>
    </row>
    <row r="42" spans="2:125" x14ac:dyDescent="0.15">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x14ac:dyDescent="0.15">
      <c r="Q43" s="258"/>
      <c r="S43" s="258"/>
      <c r="V43" s="25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sheetData>
  <sheetProtection algorithmName="SHA-512" hashValue="tYO+qzL0pRi3wKj3nSrI8GCkq5l/F6NyR3MRoQ8fyLqsZ9uRMaPA3UPUcznPf7rAVOCWLeDbN4MnhMzR2Q1ieQ==" saltValue="vGnptro2ztHARxbJdxmeZ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4" t="s">
        <v>3</v>
      </c>
      <c r="D47" s="1204"/>
      <c r="E47" s="1205"/>
      <c r="F47" s="11">
        <v>39.200000000000003</v>
      </c>
      <c r="G47" s="12">
        <v>38.78</v>
      </c>
      <c r="H47" s="12">
        <v>40.26</v>
      </c>
      <c r="I47" s="12">
        <v>37.31</v>
      </c>
      <c r="J47" s="13">
        <v>33.86</v>
      </c>
    </row>
    <row r="48" spans="2:10" ht="57.75" customHeight="1" x14ac:dyDescent="0.15">
      <c r="B48" s="14"/>
      <c r="C48" s="1206" t="s">
        <v>4</v>
      </c>
      <c r="D48" s="1206"/>
      <c r="E48" s="1207"/>
      <c r="F48" s="15">
        <v>4.3600000000000003</v>
      </c>
      <c r="G48" s="16">
        <v>3.44</v>
      </c>
      <c r="H48" s="16">
        <v>4.1500000000000004</v>
      </c>
      <c r="I48" s="16">
        <v>4</v>
      </c>
      <c r="J48" s="17">
        <v>3.6</v>
      </c>
    </row>
    <row r="49" spans="2:10" ht="57.75" customHeight="1" thickBot="1" x14ac:dyDescent="0.2">
      <c r="B49" s="18"/>
      <c r="C49" s="1208" t="s">
        <v>5</v>
      </c>
      <c r="D49" s="1208"/>
      <c r="E49" s="1209"/>
      <c r="F49" s="19">
        <v>2.58</v>
      </c>
      <c r="G49" s="20" t="s">
        <v>558</v>
      </c>
      <c r="H49" s="20">
        <v>1.54</v>
      </c>
      <c r="I49" s="20" t="s">
        <v>559</v>
      </c>
      <c r="J49" s="21">
        <v>1.08</v>
      </c>
    </row>
    <row r="50" spans="2:10" x14ac:dyDescent="0.15"/>
  </sheetData>
  <sheetProtection algorithmName="SHA-512" hashValue="ROqE9eK+2NlW1I7BSG54VHRDI/9wdyaMEOBrfRqi02f0/9YWyF6lAwSwE/wbWYlia1au3PzRdC6/MEEbQP1Hlw==" saltValue="qPbYdnVAtxf6lV+ONZ2z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櫻田 貴美子</dc:creator>
  <cp:lastModifiedBy>企画財政班</cp:lastModifiedBy>
  <cp:lastPrinted>2023-09-21T04:58:07Z</cp:lastPrinted>
  <dcterms:created xsi:type="dcterms:W3CDTF">2023-03-17T05:10:52Z</dcterms:created>
  <dcterms:modified xsi:type="dcterms:W3CDTF">2023-10-02T06:32:59Z</dcterms:modified>
</cp:coreProperties>
</file>