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11445" tabRatio="639" activeTab="0"/>
  </bookViews>
  <sheets>
    <sheet name="Ⅰ" sheetId="1" r:id="rId1"/>
    <sheet name="Ⅰ（つづき）" sheetId="2" r:id="rId2"/>
    <sheet name="Ⅱ" sheetId="3" r:id="rId3"/>
    <sheet name="Ⅲ①" sheetId="4" r:id="rId4"/>
    <sheet name="Ⅲ③" sheetId="5" r:id="rId5"/>
    <sheet name="Ⅳ" sheetId="6" r:id="rId6"/>
    <sheet name="Ⅴ①" sheetId="7" r:id="rId7"/>
    <sheet name="Ⅴ②" sheetId="8" r:id="rId8"/>
  </sheets>
  <definedNames>
    <definedName name="_xlnm.Print_Area" localSheetId="0">'Ⅰ'!$B$1:$K$54</definedName>
    <definedName name="_xlnm.Print_Area" localSheetId="1">'Ⅰ（つづき）'!$B$1:$Y$67</definedName>
    <definedName name="_xlnm.Print_Area" localSheetId="2">'Ⅱ'!$B$1:$D$28</definedName>
    <definedName name="_xlnm.Print_Area" localSheetId="3">'Ⅲ①'!$A$1:$S$96</definedName>
    <definedName name="_xlnm.Print_Area" localSheetId="4">'Ⅲ③'!$A$1:$P$74</definedName>
    <definedName name="_xlnm.Print_Area" localSheetId="5">'Ⅳ'!$A$1:$P$30</definedName>
    <definedName name="_xlnm.Print_Area" localSheetId="6">'Ⅴ①'!$A$2:$Q$45</definedName>
    <definedName name="_xlnm.Print_Area" localSheetId="7">'Ⅴ②'!$B$2:$R$66</definedName>
    <definedName name="_xlnm.Print_Titles" localSheetId="3">'Ⅲ①'!$A:$I,'Ⅲ①'!$3:$6</definedName>
  </definedNames>
  <calcPr fullCalcOnLoad="1"/>
</workbook>
</file>

<file path=xl/sharedStrings.xml><?xml version="1.0" encoding="utf-8"?>
<sst xmlns="http://schemas.openxmlformats.org/spreadsheetml/2006/main" count="677" uniqueCount="518">
  <si>
    <t>　　村で地方自治法（昭和22年法律第67号）第７条第７項の規定による告示のあったものをいう。</t>
  </si>
  <si>
    <t>４　公営企業経営健全化計画の基本方針等</t>
  </si>
  <si>
    <t>【公営企業金融公庫資金】</t>
  </si>
  <si>
    <t>公営企業金融公庫資金</t>
  </si>
  <si>
    <t>Ⅱ　財務状況の分析</t>
  </si>
  <si>
    <t xml:space="preserve">
経営課題</t>
  </si>
  <si>
    <t>注１　「財務上の特徴」欄は、事業環境や地域特性等を踏まえて記載すること。また、経営指標等につ</t>
  </si>
  <si>
    <t>　　いて経年推移や類似団体との水準比較などを行い、各自工夫の上説明すること。</t>
  </si>
  <si>
    <t>小坂川総合開発の一環でH４年度に砂子沢ダム建設事業が採択されている。小坂町水道事業は施設の老朽化が著しい9箇所の簡易水道と4箇所の小規模水道の統合に未普及地域を給水区域とし、不足する水源をこの砂子沢ダムに求めH６年１月経営変更の認可を得、水道用水の安定供給を図るためダム計画に参画した。ダム完成にあわせ、未普及地域への水道管布設及び簡易水道統合による配管布設等毎年度計画的に事業展開しているところである。H22年度ダム完成が間近となり、水道施設も最終段階の取水及び浄水場施設建設を残すのみとなった。これまでの投資はもとより今後4年間で多大な投資が必要で、水道事業会計の経営がますます圧迫される。水道料金は3年に1度改定し、収入の増に努めているが、料金収入だけでは賄いきれない分は一般計から繰入てもらう予定である。ダム完成後は宅地造成及び工業団地構想及び専用水道の一部上水道化により新規加入者が増える見込みなので、維持管理等更にコストダウンを図り、料金収入で賄えるよう経営改善が必要。</t>
  </si>
  <si>
    <t>　H22年度砂子沢ダム完成に向け配管布設等計画的に事業展開してきたが、ダム関連施設の最終段階となり、浄水場施設等多大に投資しなければならない。可能なかぎりコスト削減し、経営を圧迫しないよう抑制していきたい。</t>
  </si>
  <si>
    <t>出資金のダム負担金及び基準内繰入分の一般会補助金を繰入れ、収入不足分を補填（出資金）してもらう。</t>
  </si>
  <si>
    <t>　３　「留意事項」欄は、「経営課題」で取り上げた項目の他に、経営に当たって補足すべき事項を記</t>
  </si>
  <si>
    <t>　　載すること。</t>
  </si>
  <si>
    <t>Ⅳ　経営健全化に関する施策</t>
  </si>
  <si>
    <t>Ⅴ　繰上償還に伴う経営改革促進効果</t>
  </si>
  <si>
    <t>(2)</t>
  </si>
  <si>
    <t>(3)</t>
  </si>
  <si>
    <t>流動負債</t>
  </si>
  <si>
    <t>(A)-(B)</t>
  </si>
  <si>
    <t>年　　　　　　度</t>
  </si>
  <si>
    <t>（計画前５年度）</t>
  </si>
  <si>
    <t>（計画前４年度）</t>
  </si>
  <si>
    <t>（計画前３年度）</t>
  </si>
  <si>
    <t>（計画前々年度）</t>
  </si>
  <si>
    <t>（計画前年度）</t>
  </si>
  <si>
    <t>（計画初年度）</t>
  </si>
  <si>
    <t>（計画第２年度）</t>
  </si>
  <si>
    <t>（計画第３年度）</t>
  </si>
  <si>
    <t>（計画第４年度）</t>
  </si>
  <si>
    <t>（計画第５年度）</t>
  </si>
  <si>
    <t>区　　　　　　分</t>
  </si>
  <si>
    <t>（決算）</t>
  </si>
  <si>
    <t>(決算見込)</t>
  </si>
  <si>
    <t>収益的収支</t>
  </si>
  <si>
    <t>収益的収入</t>
  </si>
  <si>
    <t>１．</t>
  </si>
  <si>
    <t>営業収益</t>
  </si>
  <si>
    <t>(A)</t>
  </si>
  <si>
    <t>(1)</t>
  </si>
  <si>
    <t>　　実績」それぞれの合計）を記入すること。その際、同一項目に係る内訳に相当するもの等を重複計上することのないよう留意すること。</t>
  </si>
  <si>
    <t>料金収入</t>
  </si>
  <si>
    <t>受託工事収益</t>
  </si>
  <si>
    <t>(B)</t>
  </si>
  <si>
    <t>その他</t>
  </si>
  <si>
    <t>２．</t>
  </si>
  <si>
    <t>営業外収益</t>
  </si>
  <si>
    <t>(1)</t>
  </si>
  <si>
    <t>補助金</t>
  </si>
  <si>
    <t>他会計補助金</t>
  </si>
  <si>
    <t>その他補助金</t>
  </si>
  <si>
    <t>(2)</t>
  </si>
  <si>
    <t>収入計</t>
  </si>
  <si>
    <t>(C)</t>
  </si>
  <si>
    <t>収益的支出</t>
  </si>
  <si>
    <t>営業費用</t>
  </si>
  <si>
    <t>(1)</t>
  </si>
  <si>
    <t>職員給与費</t>
  </si>
  <si>
    <t>基本給</t>
  </si>
  <si>
    <t>退職手当</t>
  </si>
  <si>
    <t>(2)</t>
  </si>
  <si>
    <t>経費</t>
  </si>
  <si>
    <t>動力費</t>
  </si>
  <si>
    <t>修繕費</t>
  </si>
  <si>
    <t>材料費</t>
  </si>
  <si>
    <t>(3)</t>
  </si>
  <si>
    <t>減価償却費</t>
  </si>
  <si>
    <t>２．</t>
  </si>
  <si>
    <t>営業外費用</t>
  </si>
  <si>
    <t>支払利息</t>
  </si>
  <si>
    <t>支出計</t>
  </si>
  <si>
    <t>(D)</t>
  </si>
  <si>
    <t>経常損益</t>
  </si>
  <si>
    <t>(C)-(D)</t>
  </si>
  <si>
    <t>(E)</t>
  </si>
  <si>
    <t>特別利益</t>
  </si>
  <si>
    <t>(F)</t>
  </si>
  <si>
    <t>特別損失</t>
  </si>
  <si>
    <t>(G)</t>
  </si>
  <si>
    <t>特別損益</t>
  </si>
  <si>
    <t>(F)-(G)</t>
  </si>
  <si>
    <t>(H)</t>
  </si>
  <si>
    <t>当年度純利益（又は純損失）</t>
  </si>
  <si>
    <t>繰越利益剰余金又は累積欠損金</t>
  </si>
  <si>
    <t>(I)</t>
  </si>
  <si>
    <t>流動資産</t>
  </si>
  <si>
    <t>(J)</t>
  </si>
  <si>
    <t>うち未収金</t>
  </si>
  <si>
    <t>(K)</t>
  </si>
  <si>
    <t>うち一時借入金</t>
  </si>
  <si>
    <t>うち未払金</t>
  </si>
  <si>
    <t>不良債務</t>
  </si>
  <si>
    <t>(L)</t>
  </si>
  <si>
    <t>累積欠損金比率（</t>
  </si>
  <si>
    <t>( I )</t>
  </si>
  <si>
    <t>×100</t>
  </si>
  <si>
    <t>）</t>
  </si>
  <si>
    <t>(A)-(B)</t>
  </si>
  <si>
    <t>不良債務比率（</t>
  </si>
  <si>
    <t>×100</t>
  </si>
  <si>
    <t>）</t>
  </si>
  <si>
    <t>(A)-(B)</t>
  </si>
  <si>
    <t>地方財政法施行令第19条第１項により算定した
資金の不足額</t>
  </si>
  <si>
    <t>(M)</t>
  </si>
  <si>
    <t>営業収益－受託工事収益</t>
  </si>
  <si>
    <t>(N)</t>
  </si>
  <si>
    <t>２．</t>
  </si>
  <si>
    <t>３．</t>
  </si>
  <si>
    <t>４．</t>
  </si>
  <si>
    <t>５．</t>
  </si>
  <si>
    <t>６．</t>
  </si>
  <si>
    <t>７．</t>
  </si>
  <si>
    <t>年　　　　　度</t>
  </si>
  <si>
    <t>区　　　　　分</t>
  </si>
  <si>
    <t>資本的収支</t>
  </si>
  <si>
    <t>資本的収入</t>
  </si>
  <si>
    <t>１．</t>
  </si>
  <si>
    <t>企業債</t>
  </si>
  <si>
    <t>他会計出資金</t>
  </si>
  <si>
    <t>他会計補助金</t>
  </si>
  <si>
    <t>他会計負担金</t>
  </si>
  <si>
    <t>他会計借入金</t>
  </si>
  <si>
    <t>国（都道府県）補助金</t>
  </si>
  <si>
    <t>固定資産売却代金</t>
  </si>
  <si>
    <t>８．</t>
  </si>
  <si>
    <t>工事負担金</t>
  </si>
  <si>
    <t>９．</t>
  </si>
  <si>
    <t>計</t>
  </si>
  <si>
    <t>(A)</t>
  </si>
  <si>
    <t>(B)</t>
  </si>
  <si>
    <t>(A)-(B)</t>
  </si>
  <si>
    <t>(C)</t>
  </si>
  <si>
    <t>資本的支出</t>
  </si>
  <si>
    <t>１．</t>
  </si>
  <si>
    <t>建設改良費</t>
  </si>
  <si>
    <t>うち職員給与費</t>
  </si>
  <si>
    <t>２．</t>
  </si>
  <si>
    <t>企業債償還金</t>
  </si>
  <si>
    <t>３．</t>
  </si>
  <si>
    <t>他会計長期借入返還金</t>
  </si>
  <si>
    <t>４．</t>
  </si>
  <si>
    <t>他会計への支出金</t>
  </si>
  <si>
    <t>５．</t>
  </si>
  <si>
    <t>(D)</t>
  </si>
  <si>
    <t>(E)</t>
  </si>
  <si>
    <t>補てん財源</t>
  </si>
  <si>
    <t>１．</t>
  </si>
  <si>
    <t>損益勘定留保資金</t>
  </si>
  <si>
    <t>２．</t>
  </si>
  <si>
    <t>利益剰余金処分額</t>
  </si>
  <si>
    <t>３．</t>
  </si>
  <si>
    <t>繰越工事資金</t>
  </si>
  <si>
    <t>４．</t>
  </si>
  <si>
    <t>(F)</t>
  </si>
  <si>
    <t>補てん財源不足額</t>
  </si>
  <si>
    <t>(E)-(F)</t>
  </si>
  <si>
    <t>収益的収支分</t>
  </si>
  <si>
    <t>うち基準内繰入金</t>
  </si>
  <si>
    <t>うち基準外繰入金</t>
  </si>
  <si>
    <t>資本的収支分</t>
  </si>
  <si>
    <t>（１）収益的収支、資本的収支</t>
  </si>
  <si>
    <t>小坂町水道事業経営健全化計画</t>
  </si>
  <si>
    <t>資金不足比率</t>
  </si>
  <si>
    <t>（２）他会計繰入金</t>
  </si>
  <si>
    <t>Ⅲ　今後の経営状況の見通し（①法適用企業）</t>
  </si>
  <si>
    <t>事　　業　　名</t>
  </si>
  <si>
    <r>
      <t>団　　体　　名</t>
    </r>
    <r>
      <rPr>
        <vertAlign val="superscript"/>
        <sz val="10"/>
        <rFont val="ＭＳ ゴシック"/>
        <family val="3"/>
      </rPr>
      <t>※</t>
    </r>
  </si>
  <si>
    <t>注１　地方債計画の区分ごとに記入すること。</t>
  </si>
  <si>
    <t>　２　必要に応じて行を追加して記入すること。</t>
  </si>
  <si>
    <t>※上記のうち
一般会計負担分
(再掲)</t>
  </si>
  <si>
    <t>((M)／(N)×100)</t>
  </si>
  <si>
    <t>(％)</t>
  </si>
  <si>
    <t>(％)</t>
  </si>
  <si>
    <t>繰入金比率</t>
  </si>
  <si>
    <t>収益的収入分</t>
  </si>
  <si>
    <t>資本的収入分</t>
  </si>
  <si>
    <t>(再掲)</t>
  </si>
  <si>
    <t>(％)</t>
  </si>
  <si>
    <t>(％)</t>
  </si>
  <si>
    <t>(％)</t>
  </si>
  <si>
    <t>(％)</t>
  </si>
  <si>
    <t>(％)</t>
  </si>
  <si>
    <t>２　経営効率化や料金適正化による繰越欠損金の解消等</t>
  </si>
  <si>
    <t>３　一般会計等からの基準外繰出しの解消等</t>
  </si>
  <si>
    <t>　　状況にあわせて記入可能な項目のみ記入し又は独自の取組に応じた項目を立てて記入することは差し支えないものであること。</t>
  </si>
  <si>
    <t>　１．次頁以下の各事業別様式は、「年度別目標」を策定するに当たって参考となるよう例示的な様式を示したものであり、２に掲げた項目以外は必ずしも全ての項目に記入を要するものではなく、各団体の各事業の</t>
  </si>
  <si>
    <t>維持管理費等</t>
  </si>
  <si>
    <t>職員数             (人)</t>
  </si>
  <si>
    <t xml:space="preserve"> 改善額（料金の適正化）※１</t>
  </si>
  <si>
    <t>工事コスト※２</t>
  </si>
  <si>
    <t>　　２　※１「改善額（料金の適正化）」については、「料金改定に伴う料金増収額」を記入すること。
　　　　※２「工事コスト」については、工法の見直し等による建設コストの縮減（建設改良費の抑制は除く。）を記入すること。
　　３　改善額の算出方法については、Ⅳの当該施策に係る「具体的内容」欄に併せて記入すること。</t>
  </si>
  <si>
    <t>　注１　「課題」欄については、「１　主な課題と取組み及び目標」の「課題」欄の番号を記入すること。</t>
  </si>
  <si>
    <t>　　４　必要に応じて行を追加して記入すること。また、会計規模により必要に応じて単位を百万円から千円に変更することも可とするが、「改善額合計」を算出する際の単位誤り、誤計上(重複計上等)がないよう留意すること。</t>
  </si>
  <si>
    <t xml:space="preserve"> 　 (1) 資金不足比率（％）</t>
  </si>
  <si>
    <t xml:space="preserve"> 　　 ア　地方公営企業法適用企業の場合＝地方財政法施行令第19条第１項により算定した資金の不足額／（営業収益－受託工事収益）×１００</t>
  </si>
  <si>
    <t>　砂子沢ダムが完成することにより既存の予備水源が廃止となることから、維持管理面では水質検査及び薬品費等コスト削減できる。しかし、新たに浄水場を建設することからこの施設の維持管理費が大幅に増える。今後の維持管理費をどのようにするのか、早期検討が必要。</t>
  </si>
  <si>
    <t xml:space="preserve"> 　　 イ　地方公営企業法非適用企業の場合＝地方財政法施行令第20条第１項により算定した資金の不足額／（営業収益－受託工事収益）×１００</t>
  </si>
  <si>
    <t xml:space="preserve"> 　 (2) 繰入前経常収支比率（％）</t>
  </si>
  <si>
    <t xml:space="preserve"> 　　 ア　地方公営企業法適用企業の場合＝（経常収益(収益的収入計)－他会計繰入金(収益的収支分のうち基準外繰入金)）／経常費用(収益的支出計) ×１００</t>
  </si>
  <si>
    <t xml:space="preserve"> 　　 イ　地方公営企業法非適用企業の場合＝（収益的収入計(総収益)－他会計繰入金(収益的収支分のうち基準外繰入金)）／（収益的支出計(総費用)＋地方債償還金(資本的支出に係るもの)）×１００</t>
  </si>
  <si>
    <t xml:space="preserve"> 　 (1) 水道事業、工業用水道事業に係る料金回収率の算出方法</t>
  </si>
  <si>
    <t xml:space="preserve"> 　　 ・料金回収率（％）＝供給単価※1／給水原価※2×１００</t>
  </si>
  <si>
    <t xml:space="preserve"> 　 (2) 下水道事業に係る使用料回収率の算出方法</t>
  </si>
  <si>
    <t xml:space="preserve"> 　　 ・使用料回収率（％）＝使用料収入／汚水処理費×１００</t>
  </si>
  <si>
    <t>（３）経営指標等</t>
  </si>
  <si>
    <t>総収支比率（法適用）</t>
  </si>
  <si>
    <t>経常収支比率（法適用）</t>
  </si>
  <si>
    <t>営業収支比率（法適用）</t>
  </si>
  <si>
    <t>累積欠損金比率（法適用）</t>
  </si>
  <si>
    <t>収益的収支比率（法非適用）</t>
  </si>
  <si>
    <t>不良債務比率（法適用）又は
赤字比率（法非適用）</t>
  </si>
  <si>
    <r>
      <t>公営企業で負担するもの</t>
    </r>
    <r>
      <rPr>
        <sz val="12"/>
        <rFont val="ＭＳ ゴシック"/>
        <family val="3"/>
      </rPr>
      <t xml:space="preserve"> </t>
    </r>
    <r>
      <rPr>
        <sz val="12"/>
        <rFont val="ＭＳ ゴシック"/>
        <family val="3"/>
      </rPr>
      <t>(</t>
    </r>
    <r>
      <rPr>
        <sz val="12"/>
        <rFont val="ＭＳ ゴシック"/>
        <family val="3"/>
      </rPr>
      <t>A)-(B)</t>
    </r>
  </si>
  <si>
    <t>企業債現在高</t>
  </si>
  <si>
    <t>計画策定責任者</t>
  </si>
  <si>
    <r>
      <t>財政力指数</t>
    </r>
    <r>
      <rPr>
        <vertAlign val="superscript"/>
        <sz val="10"/>
        <rFont val="ＭＳ ゴシック"/>
        <family val="3"/>
      </rPr>
      <t>※</t>
    </r>
  </si>
  <si>
    <r>
      <t>職員数</t>
    </r>
    <r>
      <rPr>
        <vertAlign val="superscript"/>
        <sz val="10"/>
        <rFont val="ＭＳ ゴシック"/>
        <family val="3"/>
      </rPr>
      <t>※</t>
    </r>
    <r>
      <rPr>
        <vertAlign val="superscript"/>
        <sz val="8"/>
        <rFont val="ＭＳ ゴシック"/>
        <family val="3"/>
      </rPr>
      <t xml:space="preserve">  </t>
    </r>
    <r>
      <rPr>
        <sz val="12"/>
        <rFont val="ＭＳ ゴシック"/>
        <family val="3"/>
      </rPr>
      <t>(H19.</t>
    </r>
    <r>
      <rPr>
        <sz val="12"/>
        <rFont val="ＭＳ ゴシック"/>
        <family val="3"/>
      </rPr>
      <t xml:space="preserve"> </t>
    </r>
    <r>
      <rPr>
        <sz val="12"/>
        <rFont val="ＭＳ ゴシック"/>
        <family val="3"/>
      </rPr>
      <t>4.</t>
    </r>
    <r>
      <rPr>
        <sz val="12"/>
        <rFont val="ＭＳ ゴシック"/>
        <family val="3"/>
      </rPr>
      <t xml:space="preserve"> </t>
    </r>
    <r>
      <rPr>
        <sz val="12"/>
        <rFont val="ＭＳ ゴシック"/>
        <family val="3"/>
      </rPr>
      <t>1現在)</t>
    </r>
  </si>
  <si>
    <r>
      <t>経常収支比率</t>
    </r>
    <r>
      <rPr>
        <vertAlign val="superscript"/>
        <sz val="10"/>
        <rFont val="ＭＳ ゴシック"/>
        <family val="3"/>
      </rPr>
      <t>※</t>
    </r>
    <r>
      <rPr>
        <sz val="12"/>
        <rFont val="ＭＳ ゴシック"/>
        <family val="3"/>
      </rPr>
      <t xml:space="preserve">   </t>
    </r>
    <r>
      <rPr>
        <sz val="10"/>
        <rFont val="ＭＳ ゴシック"/>
        <family val="3"/>
      </rPr>
      <t>（％）</t>
    </r>
  </si>
  <si>
    <t>課題①</t>
  </si>
  <si>
    <t>課題②</t>
  </si>
  <si>
    <t>課題③</t>
  </si>
  <si>
    <t>平成14年度</t>
  </si>
  <si>
    <t>平成15年度</t>
  </si>
  <si>
    <t>平成16年度</t>
  </si>
  <si>
    <t>平成17年度</t>
  </si>
  <si>
    <t>平成18年度</t>
  </si>
  <si>
    <t>平成19年度</t>
  </si>
  <si>
    <t>平成20年度</t>
  </si>
  <si>
    <t>平成21年度</t>
  </si>
  <si>
    <t>平成22年度</t>
  </si>
  <si>
    <t>平成23年度</t>
  </si>
  <si>
    <t>集中改革プランの内容（定員管理、給与の適正化、経営健全化）は、H18.3に公表済み。決算については町広報にて公表済み。財務状況については、公開していない。経営健全化計画については今年度中に公表する予定。</t>
  </si>
  <si>
    <t>H18年度から事務事業評価制度を導入しており、内部評価、外部評価等を実施し、H20年度予算にその内容について反映していく予定である。</t>
  </si>
  <si>
    <t>②ダム完成にあわせた浄水場等の建設費については、発注形態等可能なかぎりコスト削減し、経営を圧迫しないよう抑制していく。　　　　　　　　　③H22年度にダムが完成すると、既存の施設（予備水源数カ所）が不要となり、管理施設数が減少するため、維持管理費（水質検査・薬品費等）が減少する。しかし、新たな施設の維持管理費が増となり、これも含めた維持管理の方法（委託等）を検討し、経費を最小限に抑えるようにする。</t>
  </si>
  <si>
    <t>3年に1度料金改定しているが、今後料金改定する際には赤字経営ならないような料金収入を見込み大幅な値上げになる場合には一般会計から出資していただき県内の料金水準に合わせた料金を設定し効率的な経営をしていきたい。また、浄水場等建設費については、可能な限りコスト削減し、維持管理費についても委託方法等含めダム完成まで具体的に検討していく。</t>
  </si>
  <si>
    <t>現在、水道事業においては、H22年度の砂子沢ダム完成に向け浄水場の建設、関連施設の整備等年次計画により順次進めてきている所である。給水人口は減少しているものの、下水道の普及、未普及地域解消事業による区域拡大等により水道使用量は増加しており、現水源では賄いきれないため、砂子沢ダムに新しい水源を求め、事業展開中。経営については、ダム完成までの投資額が多大なことから、今後はその償還金等で益々経営が圧迫される。収入は料金収入しかないことから、３年に１度見直しをし、改定していく予定であるが、今後１０～１５％の上げ幅ではとても賄いきれなくなる見込みである。県内の料金水準にあわせ、決して健全な経営とはいえないが、一般会計から基準内繰入の他、収入の不足分を基準外繰入として一般会計に頼らざるを得ない。今回、補償金免除繰上償還が出来ることから、一般会計から出資してもらい、繰上償還を実施し、今後の安定経営をめざす。ダム完成後は、営業費用や企業債償還金が増加していくが、宅地造成や工業団地構想もあることから、今後の新規加入に期待し、さらに施設の維持管理等は民間委託等検討し、経費を節減できるよう鋭意努力していく。</t>
  </si>
  <si>
    <t>秋田県人事委員会の勧告を踏まえ、適正な給与運用を行う。</t>
  </si>
  <si>
    <t>秋田県市町村職員互助会に加入しており、町独自の事業は行っていない。</t>
  </si>
  <si>
    <t>退職時特昇は行っておらず、今後も適正に運用する。</t>
  </si>
  <si>
    <t>簡易水道から移行分の元利償還金（基準内繰入金）について、一般会計から基準分満額繰り入れしてなかったため、満額繰り入れてもらう。</t>
  </si>
  <si>
    <t>未収金の徴収対策を強化。簡易水道から移行分の元利償還金（基準内繰入金）について、一般会計から基準分満額繰り入れてなかったので、満額繰り入れてもらう。</t>
  </si>
  <si>
    <t>下水道の普及や新規加入者の増により使用水量が増加すれば収入が自ずと増えるので、専用水道の上水道化、宅地造成、工業団地構想等具体化できるような取組をし、基準外繰出金をできるだけ減少するよう努める。</t>
  </si>
  <si>
    <t>統合計画なし</t>
  </si>
  <si>
    <t>167（H18）</t>
  </si>
  <si>
    <t>収入見込みとしては、ダム完成（H22年度）までは、有収水量は人口減少に伴い使用水量は若干減少するものの、H23年度以降については下水道の普及及び拡張区域分、新規加入者の増により使用水量は増加する見込みである。</t>
  </si>
  <si>
    <t>基準内繰入分の一般会計補助金</t>
  </si>
  <si>
    <t>収入においては、未収金対策の強化、一般会計負担金（基準内繰入分）の増。支出においては今後の浄水場関連整備費のコスト縮減及び維持管理費の軽減。</t>
  </si>
  <si>
    <t>課題④</t>
  </si>
  <si>
    <t>課題⑤</t>
  </si>
  <si>
    <t>　注　計画期間については、原則として平成19年度から23年度までの５か年とすること。</t>
  </si>
  <si>
    <t>（４）収支見通し策定の前提条件</t>
  </si>
  <si>
    <t>条件項目</t>
  </si>
  <si>
    <t>１　料金設定の考え方、料金収入の見込み</t>
  </si>
  <si>
    <t>２　他会計繰入金の見込み</t>
  </si>
  <si>
    <t>収支見通し策定に当たっての考え方（前提条件）</t>
  </si>
  <si>
    <t>３　大規模投資の有無、資産売却等による
　収入の見込み</t>
  </si>
  <si>
    <t>４　その他収支見通し策定に当たって前提
　としたもの</t>
  </si>
  <si>
    <t>　　２　必要に応じて行を追加して記入すること。</t>
  </si>
  <si>
    <t>　注１　収支見通しを策定するに当たって、前提として用いた各種仮定（前提条件）について、各区分に従い、それぞれその具体的な考え方を記入すること。</t>
  </si>
  <si>
    <r>
      <t>料金回収率</t>
    </r>
    <r>
      <rPr>
        <vertAlign val="superscript"/>
        <sz val="11"/>
        <rFont val="ＭＳ Ｐゴシック"/>
        <family val="3"/>
      </rPr>
      <t>※</t>
    </r>
  </si>
  <si>
    <t>注１　上記の各指標の算出方法については、次のとおりであること。</t>
  </si>
  <si>
    <t>　２　上記指標のうち「料金回収率」は、水道事業（簡易水道事業を含む）、工業用水道事業及び下水道事業（下水道事業にあっては使用料回収率）について記載すること。</t>
  </si>
  <si>
    <t>(単位：％)</t>
  </si>
  <si>
    <t>特別会計名：</t>
  </si>
  <si>
    <t>６　平成１９年度末における年利５％以上の地方債現在高の状況</t>
  </si>
  <si>
    <t>項　　　　目</t>
  </si>
  <si>
    <t>うちその他に係るもの</t>
  </si>
  <si>
    <t>うち建設改良費・準建設改良費に係るもの</t>
  </si>
  <si>
    <t>うち基準内繰入金</t>
  </si>
  <si>
    <t>うち基準外繰入金</t>
  </si>
  <si>
    <t>　うち料金収入に計上すべき繰入等</t>
  </si>
  <si>
    <t>　うち赤字補てん的なもの　　　　</t>
  </si>
  <si>
    <t>　　　なお、当該改善額が対前年度との比較により算出できない項目（資産売却収入・工事コスト縮減など）については、当該改善額の算出方法も併せて上記各欄に記入すること。</t>
  </si>
  <si>
    <t>（各事業共通留意事項）</t>
  </si>
  <si>
    <t>料金改定率</t>
  </si>
  <si>
    <t>一般会計負担金の額</t>
  </si>
  <si>
    <t xml:space="preserve"> 改 善 額（負担金の確保等）</t>
  </si>
  <si>
    <t xml:space="preserve"> 改 善 額（収入増額）</t>
  </si>
  <si>
    <t>　H22年度ダム完成にあわせ、浄水場施設等整備しなければならないことやH16年度に簡易水道を統合したことにより、維持管理費及び企業債償還金等費用が大幅に増加している。3年に1度料金改定をし収入を確保していきたいが、県内でも超過料については高く、県内水準にあわせていくためには収入の不足分を一般会計より繰入してもらうしかない。</t>
  </si>
  <si>
    <t>　職員給与費（退職手当以外）</t>
  </si>
  <si>
    <t>その他（　　　　　）</t>
  </si>
  <si>
    <t>　職員給与費（退職手当）</t>
  </si>
  <si>
    <t xml:space="preserve"> 改 善 額（適正化）</t>
  </si>
  <si>
    <t xml:space="preserve"> 改 善 額（縮減額）</t>
  </si>
  <si>
    <t xml:space="preserve"> 増 減 数          (人)</t>
  </si>
  <si>
    <t>　４．「目標又は実績」欄の項目の見直し施策実施に係る「改善額」は、原則として、当該見直し施策実施年度の前年度との比較により算出し、その改善効果がその後も継続するものとして、その後の各年度の改善額</t>
  </si>
  <si>
    <t>　　を計上すること。</t>
  </si>
  <si>
    <t>　５．４による「改善額」が対前年度との比較により算出できない項目、その改善効果が単年度に限られる項目（資産売却益、工事コスト縮減等）については、当該改善額のみ当該見直し施策の実施年度の「改善額」</t>
  </si>
  <si>
    <t>　７．「改善額　合計」欄及び「計画前５年間改善額　合計」欄には、それぞれの期間に係る人件費（退職手当以外の職員給与費）その他改善額を計上することが可能なものの合計（「計画合計」及び「計画前５年間</t>
  </si>
  <si>
    <t>　３．「目標又は実績」欄の項目中、「職員数」については、前年度との比較によりその増減数を各年度の「増減数」欄に計上するとともに、計画期間中の「増減数」の合計は「計画合計」欄に計上し、計画前５年間</t>
  </si>
  <si>
    <t>　　の「増減数」の合計は「計画前５年間実績」欄に計上すること。</t>
  </si>
  <si>
    <t>　６．計画期間中に実施した見直し施策に係る「改善額」の合計については「計画合計」欄に計上すること。また、計画前５年間に実施した見直し施策に係る「改善額」の合計については「計画前５年間実績」欄に</t>
  </si>
  <si>
    <t>　　計上すること。</t>
  </si>
  <si>
    <t>３　合併市町村等における公営企業の統合等の内容</t>
  </si>
  <si>
    <t>　３　□にレを付けた上で内容を記載すること。</t>
  </si>
  <si>
    <t>１　行革推進法を上回る職員数の純減や人件
　費の総額の削減</t>
  </si>
  <si>
    <t>２　物件費の削減、指定管理者制度の活用等
　民間委託の推進やＰＦＩの活用等</t>
  </si>
  <si>
    <t>３　コスト等に見合った適正な料金水準への
　引上げ、売却可能資産の処分等による歳入
　の確保</t>
  </si>
  <si>
    <t>４　経営健全化や財務状況に関する情報公開
　の推進と行政評価の導入</t>
  </si>
  <si>
    <t>５　その他</t>
  </si>
  <si>
    <r>
      <t xml:space="preserve">〔合併期日：平成○年○月○日　合併前市町村：　　　　　　　　　　　　　　　　　　　 </t>
    </r>
    <r>
      <rPr>
        <sz val="12"/>
        <rFont val="ＭＳ ゴシック"/>
        <family val="3"/>
      </rPr>
      <t>〕</t>
    </r>
  </si>
  <si>
    <t>年利５％以上６％未満
(平成21年度末残高）</t>
  </si>
  <si>
    <t>年利６％以上７％未満
（平成20年度末残高）</t>
  </si>
  <si>
    <t>年利７％以上
（平成19年度末残高）</t>
  </si>
  <si>
    <t>年利６％以上７％未満
（平成21年度末残高）</t>
  </si>
  <si>
    <t>年利７％以上
(平成20年度9月期残高)</t>
  </si>
  <si>
    <t>年利５％以上６％未満
(平成20年度9月期残高)</t>
  </si>
  <si>
    <t>年利６％以上７％未満
(平成20年度9月期残高)</t>
  </si>
  <si>
    <t>年利７％以上
(平成19年度末残高)</t>
  </si>
  <si>
    <t>繰入前経常収支比率</t>
  </si>
  <si>
    <t>うち料金収入に計上すべき繰入等</t>
  </si>
  <si>
    <t>うち赤字補てん的なもの</t>
  </si>
  <si>
    <t>Ⅴ　繰上償還に伴う経営改革促進効果（つづき）</t>
  </si>
  <si>
    <t>（１）水道事業</t>
  </si>
  <si>
    <t>未収金の徴収対策</t>
  </si>
  <si>
    <t>資産の有効活用</t>
  </si>
  <si>
    <t>【経費の削減】</t>
  </si>
  <si>
    <t>（参考）補償金免除額</t>
  </si>
  <si>
    <t>別添２</t>
  </si>
  <si>
    <t>上水道事業</t>
  </si>
  <si>
    <t>末端給水事業</t>
  </si>
  <si>
    <t>小坂町</t>
  </si>
  <si>
    <t>H19年度～H23年度</t>
  </si>
  <si>
    <t>小坂町長　川口　博</t>
  </si>
  <si>
    <t>集中改革プランH17～H21年度、公営企業経営健全化計画H19～H28年度</t>
  </si>
  <si>
    <t>料金水準の適正化</t>
  </si>
  <si>
    <t>資本投下の抑制</t>
  </si>
  <si>
    <t>維持管理費等サービス供給コストの節減合理化</t>
  </si>
  <si>
    <t>平成１４年度</t>
  </si>
  <si>
    <t>平成１５年度</t>
  </si>
  <si>
    <t>平成１６年度</t>
  </si>
  <si>
    <t>平成１７年度</t>
  </si>
  <si>
    <t>平成１８年度</t>
  </si>
  <si>
    <t>平成１９年度</t>
  </si>
  <si>
    <t>平成２０年度</t>
  </si>
  <si>
    <t>平成２１年度</t>
  </si>
  <si>
    <t>平成２２年度</t>
  </si>
  <si>
    <t>平成２３年度</t>
  </si>
  <si>
    <t>不足分（出資）</t>
  </si>
  <si>
    <t>H19</t>
  </si>
  <si>
    <t>H20</t>
  </si>
  <si>
    <t>H21</t>
  </si>
  <si>
    <t>H22</t>
  </si>
  <si>
    <t>H23</t>
  </si>
  <si>
    <t>－</t>
  </si>
  <si>
    <t>年度</t>
  </si>
  <si>
    <t>出　　資　　金　（ダム負担金）</t>
  </si>
  <si>
    <t>砂子沢ダム関連の浄水場施設及び取水施設をH19年度～H22年度で整備する計画である。事業費は総額1,388,000千円、財源は全て起債の予定。資産売却は特になし。</t>
  </si>
  <si>
    <t>③新たに浄水場を建設するため、今後の維持管理等については、技術的な面も含め、委託等どの方法が最適かを検討し、決定していきたい。</t>
  </si>
  <si>
    <t>　　　　　　但し、簡易水道事業については下記によるものとする。</t>
  </si>
  <si>
    <t>５　繰上償還希望額等</t>
  </si>
  <si>
    <t>区　　　分</t>
  </si>
  <si>
    <t>年利５％以上６％未満</t>
  </si>
  <si>
    <t>年利６％以上７％未満</t>
  </si>
  <si>
    <t>年利７％以上</t>
  </si>
  <si>
    <t>(単位：百万円)</t>
  </si>
  <si>
    <t xml:space="preserve"> 改 善 額</t>
  </si>
  <si>
    <t xml:space="preserve"> 公称施設能力　　（㎥／日）</t>
  </si>
  <si>
    <t xml:space="preserve"> １日最大配水量　（㎥／日）</t>
  </si>
  <si>
    <t xml:space="preserve"> 供給単価　　　　（円／㎥）</t>
  </si>
  <si>
    <t xml:space="preserve"> 給水原価　　　　（円／㎥）</t>
  </si>
  <si>
    <t>給与水準</t>
  </si>
  <si>
    <t>その他（　　　　　　）</t>
  </si>
  <si>
    <t>　　３　必要に応じて行を追加して記入すること。</t>
  </si>
  <si>
    <t xml:space="preserve"> 給水人口　　　　　（千人）</t>
  </si>
  <si>
    <t xml:space="preserve"> 年間総有収水量　　（千㎥）</t>
  </si>
  <si>
    <t xml:space="preserve"> 最大稼働率　　　　（％）</t>
  </si>
  <si>
    <t>　　２　上記に記入した各種施策のうち、当該取組の効果として改善額の算出が可能な項目については、「Ⅴ 繰上償還に伴う経営改革効果」の「年度別目標等」にその改善額を記入すること。</t>
  </si>
  <si>
    <t>　注　「統合計画の概要・実施スケジュール」又は少なくとも「検討体制・実施スケジュール、検討の方向性、結論をとりまとめる時期」を具体的に記載すること。</t>
  </si>
  <si>
    <t>　　欄に計上すること。またその場合の改善額の算出方法について、Ⅳの当該施策に係る「具体的内容」欄に併せて記入すること。</t>
  </si>
  <si>
    <t>２　年度別目標等　　※ 次頁以下（１）から（５）までの各事業別様式を参考に、以下の考え方に沿って策定すること。</t>
  </si>
  <si>
    <t>繰上償還希望額</t>
  </si>
  <si>
    <t>積立金現在高</t>
  </si>
  <si>
    <r>
      <t>合　　　計　　　　</t>
    </r>
    <r>
      <rPr>
        <sz val="12"/>
        <rFont val="ＭＳ ゴシック"/>
        <family val="3"/>
      </rPr>
      <t xml:space="preserve"> </t>
    </r>
    <r>
      <rPr>
        <sz val="12"/>
        <rFont val="ＭＳ ゴシック"/>
        <family val="3"/>
      </rPr>
      <t>(</t>
    </r>
    <r>
      <rPr>
        <sz val="12"/>
        <rFont val="ＭＳ ゴシック"/>
        <family val="3"/>
      </rPr>
      <t>A)</t>
    </r>
  </si>
  <si>
    <r>
      <t>合　　　計　　　　</t>
    </r>
    <r>
      <rPr>
        <sz val="12"/>
        <rFont val="ＭＳ ゴシック"/>
        <family val="3"/>
      </rPr>
      <t xml:space="preserve"> </t>
    </r>
    <r>
      <rPr>
        <sz val="12"/>
        <rFont val="ＭＳ ゴシック"/>
        <family val="3"/>
      </rPr>
      <t>(</t>
    </r>
    <r>
      <rPr>
        <sz val="12"/>
        <rFont val="ＭＳ ゴシック"/>
        <family val="3"/>
      </rPr>
      <t>B)</t>
    </r>
  </si>
  <si>
    <t>　注１　上記各項目には、Ⅱで採り上げた経営課題に対応する取組としてⅣに掲げた経営健全化に関する施策のうち、それぞれ各項目に該当するものについて、その対応関係が分かるように記入すること。</t>
  </si>
  <si>
    <t>　□　新法による合併市町村、合併予定市町村における公営企業の統合等の内容
　□　旧法による合併市町村における公営企業の統合等の内容
　■　該当なし</t>
  </si>
  <si>
    <t>19.0（H19）</t>
  </si>
  <si>
    <t>93.7（H18）</t>
  </si>
  <si>
    <t>簡易水道事業</t>
  </si>
  <si>
    <t>（単位：百万円，％）</t>
  </si>
  <si>
    <t>繰上償還分(出資)</t>
  </si>
  <si>
    <t>該当者なし</t>
  </si>
  <si>
    <t>③職員が最低人員のため、これ以上の経費削減は出来ない。</t>
  </si>
  <si>
    <t>これ以上の職員減は出来ない。</t>
  </si>
  <si>
    <t>①コストに見合った料金収入は理想であるが、H22年度ダム建設事業が終わるまでに当水道施設も整備しなければならないことや、簡易水道を統合したことにより、財政的に厳しい状況である。過去2.3～11.9％の上げ幅で3年に1度料金改定をし、増額してきているが、今後も10～15%の上げ幅で改定していく予定。改定率は今後３年間赤字経営にならないよう収入額を見込み改定する予定であるが、超過料については、県内でも1．2番の高料金となっており、これ以上は大幅に増額出来ない状況であり、不足分を一般会計からの繰入金で賄う予定である。また、ダム完成後は新たに給水可能となる地域や下水道の普及、宅地造成や工業団地構想もあるため使用水量は増加する見込みだが、需要量が未確定であり、今後の使用水量の増に大いに期待するところである。また、未収金の徴収対策を強化する。</t>
  </si>
  <si>
    <t>　改 善 額　　合　計</t>
  </si>
  <si>
    <t>③H12年から時間外勤務手当抑制及び管理職手当を抑制している。</t>
  </si>
  <si>
    <t>■適　用　 □非適用</t>
  </si>
  <si>
    <r>
      <t>有収水量（</t>
    </r>
    <r>
      <rPr>
        <sz val="10"/>
        <rFont val="ＭＳ 明朝"/>
        <family val="1"/>
      </rPr>
      <t>千㎥</t>
    </r>
    <r>
      <rPr>
        <sz val="10"/>
        <rFont val="ＭＳ Ｐゴシック"/>
        <family val="3"/>
      </rPr>
      <t>）</t>
    </r>
  </si>
  <si>
    <t>給水人口（人）</t>
  </si>
  <si>
    <t>利益剰余金又は積立金（百万円）</t>
  </si>
  <si>
    <t>職員給与費の適正化</t>
  </si>
  <si>
    <t>公的資金補償金免除繰上償還に係る公営企業経営健全化計画</t>
  </si>
  <si>
    <t>企業債現在高</t>
  </si>
  <si>
    <t>累積欠損金比率</t>
  </si>
  <si>
    <t>増　減</t>
  </si>
  <si>
    <t>　２．各事業別様式は参考例示ではあるが、各様式中の「目標又は実績」欄の項目のうち、職員数、行政管理経費（人件費、物件費、維持補修費等）に該当する項目並びに累積欠損金比率及び企業債現在高は、年度別</t>
  </si>
  <si>
    <t>　　に区分、正職員と臨時職員とを分離計上等）することは差し支えないこと。</t>
  </si>
  <si>
    <t>　　目標策定に際して必須項目とされているので漏れがないよう留意すること。なお、これらの項目のうち、職員数、行政管理経費については、各団体(事業)の取組状況に応じて、適宜、細分化（例：職員数→職種別</t>
  </si>
  <si>
    <t xml:space="preserve"> 　 (2) 総収支比率（％）＝総収益／総費用×１００</t>
  </si>
  <si>
    <t xml:space="preserve"> 　 (3) 経常収支比率（％）＝経常収益／経常費用×１００</t>
  </si>
  <si>
    <t xml:space="preserve"> 　 (4) 営業収支比率（％）＝（営業収益－受託工事収益）／（営業費用－受託工事費用）×１００</t>
  </si>
  <si>
    <t xml:space="preserve"> 　 (5) 累積欠損金比率（％）＝累積欠損金／（営業収益－受託工事収益）×１００</t>
  </si>
  <si>
    <t xml:space="preserve"> 　 (6) 収益的収支比率（％）＝総収益／（総費用＋地方債償還金）×１００</t>
  </si>
  <si>
    <t xml:space="preserve"> 　 (7) 不良債務比率(又は赤字比率)（％）＝不良債務（又は実質赤字額）／（営業収益－受託工事収益）×１００</t>
  </si>
  <si>
    <t xml:space="preserve"> 　 (8) 繰入金比率（％）＝収益的収入に属する他会計繰入金（又は資本的収入に属する他会計繰入金）／収益的収入（又は資本的収入）×１００</t>
  </si>
  <si>
    <t>２　年度別目標等</t>
  </si>
  <si>
    <t>　　①　年度別目標</t>
  </si>
  <si>
    <t>②　経営状況</t>
  </si>
  <si>
    <t>③　簡易水道事業の統合に係る基本方針</t>
  </si>
  <si>
    <t>【収入の確保】</t>
  </si>
  <si>
    <t xml:space="preserve"> 改 善 額</t>
  </si>
  <si>
    <t>（単位：百万円、％）</t>
  </si>
  <si>
    <t>(単位：千円)</t>
  </si>
  <si>
    <t>（単位：百万円）</t>
  </si>
  <si>
    <t>注１　事業を実施する団体が一部事務組合等（一部事務組合、広域連合及び企業団をいう。以下同じ。）の場合</t>
  </si>
  <si>
    <t>計画前５年間
実　績</t>
  </si>
  <si>
    <t>計画合計</t>
  </si>
  <si>
    <t>計画前５年間改善額　合計</t>
  </si>
  <si>
    <t>公表の方法等</t>
  </si>
  <si>
    <t>0.31（H18）</t>
  </si>
  <si>
    <t>　４　必要に応じて行を追加して記入すること。</t>
  </si>
  <si>
    <t>　以上の団体の区分については構成団体の中で最も低い財政力指数を記載すること。）</t>
  </si>
  <si>
    <t>注　平成17年度（又は平成18年度）の公営企業決算状況調査、地方財政状況調査等の報告数値を記入すること。</t>
  </si>
  <si>
    <t>　なお、財政力指数、実質公債費比率及び経常収支比率は、当該事業の経営主体である地方公共団体の数値を</t>
  </si>
  <si>
    <t>　記載し、当該事業が一部事務組合等により経営されている場合は、その構成団体の各数値を加重平均したも</t>
  </si>
  <si>
    <t>　のを記載すること。（ただし、旧資金運用部資金及び旧簡易生命保険資金について対象としない財政力1.0</t>
  </si>
  <si>
    <t>１　主な課題と取組み及び目標</t>
  </si>
  <si>
    <t>　　は、「団体名」欄に一部事務組合等の名称を記載し、「構成団体名」欄にその構成団体名を列記すること。</t>
  </si>
  <si>
    <t>取　組　み　及　び　目　標</t>
  </si>
  <si>
    <t>資本費</t>
  </si>
  <si>
    <t>　２　「職員数」欄には、当該事業に従事する全職員数を記載すること。</t>
  </si>
  <si>
    <t>　　　  ※1 供給単価（円／㎥）＝給水収益／年間総有収水量(工業用水道事業にあっては料金算定に係るもの）</t>
  </si>
  <si>
    <t>○　地方公務員の職員数の純減の状況</t>
  </si>
  <si>
    <t>○　給与のあり方</t>
  </si>
  <si>
    <t>◇　退職時特昇等退職手当のあり方</t>
  </si>
  <si>
    <t>◇　福利厚生事業のあり方</t>
  </si>
  <si>
    <t>○　行政評価の導入</t>
  </si>
  <si>
    <t>◇　国家公務員の給与構造改革を踏
　まえた給与構造の見直し、地域手
　当のあり方</t>
  </si>
  <si>
    <t>◇　技能労務職員に相当する職種に
　従事する職員等の給与のあり方</t>
  </si>
  <si>
    <t>○　維持管理費等の縮減その他経営効率
　化に向けた取組</t>
  </si>
  <si>
    <t>○　指定管理者制度の活用等民間委託の
　推進やＰＦＩの活用</t>
  </si>
  <si>
    <t>　　　　　　ア　地方公営企業法適用企業の場合＝（経常費用－（受託工事費＋材料及び不用品売却原価＋附帯事業費＋基準内繰入金＋減価償却費）＋企業債償還金）／年間総有収水量</t>
  </si>
  <si>
    <t>　　　　　　イ　地方公営企業法非適用企業の場合＝（総費用－（受託工事費＋基準内繰入金）＋地方債償還金）／年間総有収水量</t>
  </si>
  <si>
    <t xml:space="preserve">補償金免除額 </t>
  </si>
  <si>
    <t>ホームページ等、3月議会報告</t>
  </si>
  <si>
    <t>注　「旧資金運用部資金」の「補償金免除額」欄は、各地方公共団体の「繰上償還希望額」欄の額に対応する額として、計画提出前の一定基準</t>
  </si>
  <si>
    <t>　認した補償金免除(見込)額を記入すること。</t>
  </si>
  <si>
    <t>　日の金利動向に応じて算出された予定額であり、各地方公共団体の所在地を管轄とする財務省財務局・財務事務所に予め相談・調整の上、確</t>
  </si>
  <si>
    <t>　８．「(参考) 補償金免除額」欄に記入する「補償金免除額」とは、計画提出前の一定基準日の金利動向に応じて算出された予定額（補償金免除(見込)額）であり、Ⅰの「５ 繰上償還希望額等」に記入した「旧資金</t>
  </si>
  <si>
    <t>　　　  ※2 給水原価（円／㎥）＝（経常費用－(受託工事費＋材料及び不用品売却原価＋附帯事業費＋基準内繰入金(水道事業のみ))）／年間総有収水量（工業用水道事業にあっては料金算定に係るもの）</t>
  </si>
  <si>
    <t>　９．以上の他、各事業別様式において、記入を求められている経営指標その他の項目等については各事業別様式の指示（留意事項）に従うこと。</t>
  </si>
  <si>
    <t>　10．必要に応じて行を追加して記入すること。</t>
  </si>
  <si>
    <t>　　運用部資金」の「繰上償還希望額」に対応する「補償金免除額」の「合計」欄の額を転記すること。</t>
  </si>
  <si>
    <t>○　料金水準が著しく低い団体にあって
　は、コスト等に見合った適正な料金水
　準への引き上げに向けた取組</t>
  </si>
  <si>
    <t>○　経営健全化や財務状況に関する情報
　公開</t>
  </si>
  <si>
    <t>Ⅳ　経営健全化に関する施策（つづき）</t>
  </si>
  <si>
    <t>　２　「旧法による合併市町村」とは、市町村の合併の特例に関する法律（昭和40年法律第６号）第２条第２</t>
  </si>
  <si>
    <t>　　項に規定する合併市町村（平成７年４月１日以後に同条第１項に規定する市町村の合併により設置された</t>
  </si>
  <si>
    <t>　　ものに限る。）をいう。</t>
  </si>
  <si>
    <t>旧資金運用部資金</t>
  </si>
  <si>
    <t>旧簡易生命保険資金</t>
  </si>
  <si>
    <t>【旧資金運用部資金】</t>
  </si>
  <si>
    <t>【旧簡易生命保険資金】</t>
  </si>
  <si>
    <t>　２　「経営課題」欄は、料金水準の適正化、資産の有効活用、給与水準・定員管理の適正合理化、維</t>
  </si>
  <si>
    <t>　　る理由を類似団体等との比較を交えながら具体的に説明すること。</t>
  </si>
  <si>
    <t>　　持管理費等サービス供給コストの節減合理化、資本投下の抑制、民間的経営手法等の導入等、団体</t>
  </si>
  <si>
    <t>　　が認識する経営上の課題について、優先度の高いものから順に記載する。また、経営課題と認識す</t>
  </si>
  <si>
    <r>
      <t>実質公債費比率</t>
    </r>
    <r>
      <rPr>
        <vertAlign val="superscript"/>
        <sz val="10"/>
        <rFont val="ＭＳ ゴシック"/>
        <family val="3"/>
      </rPr>
      <t>※</t>
    </r>
    <r>
      <rPr>
        <sz val="12"/>
        <rFont val="ＭＳ ゴシック"/>
        <family val="3"/>
      </rPr>
      <t xml:space="preserve"> </t>
    </r>
    <r>
      <rPr>
        <sz val="10"/>
        <rFont val="ＭＳ ゴシック"/>
        <family val="3"/>
      </rPr>
      <t>（％）</t>
    </r>
  </si>
  <si>
    <t>　注１　上記区分に応じ、「Ⅱ 財務状況の分析」の「経営課題」に掲げた各課題に対応する施策を具体的に記入すること。その際、どの課題に対応する施策か明らかとなるよう、Ⅱに付した</t>
  </si>
  <si>
    <t>　　　課題番号を引用しつつ、記入すること。</t>
  </si>
  <si>
    <t>目標又は実績</t>
  </si>
  <si>
    <t>(A)のうち翌年度へ繰り越される支出の
財源充当額</t>
  </si>
  <si>
    <t>純　　　　　　　　　　　　計</t>
  </si>
  <si>
    <t xml:space="preserve"> (D)-(C)</t>
  </si>
  <si>
    <t>資本的収入額が資本的支出額に不足する額</t>
  </si>
  <si>
    <t>(E)+(H)</t>
  </si>
  <si>
    <t>（計画前５年度）</t>
  </si>
  <si>
    <t>（計画前４年度）</t>
  </si>
  <si>
    <t>（計画前３年度）</t>
  </si>
  <si>
    <t>（計画前々年度）</t>
  </si>
  <si>
    <t>（計画前年度）</t>
  </si>
  <si>
    <t>（計画初年度）</t>
  </si>
  <si>
    <t>（計画第２年度）</t>
  </si>
  <si>
    <t>（計画第３年度）</t>
  </si>
  <si>
    <t>（計画第４年度）</t>
  </si>
  <si>
    <t>（計画第５年度）</t>
  </si>
  <si>
    <t>（決　算）</t>
  </si>
  <si>
    <t>（決算見込）</t>
  </si>
  <si>
    <t>課　題</t>
  </si>
  <si>
    <t>４　その他</t>
  </si>
  <si>
    <t>１　職員数の純減や人件費の総額の削減</t>
  </si>
  <si>
    <t>具　体　的　内　容</t>
  </si>
  <si>
    <t>Ⅰ　基本的事項</t>
  </si>
  <si>
    <t>２　財政指標等</t>
  </si>
  <si>
    <t>区　　分</t>
  </si>
  <si>
    <t>内　　　容</t>
  </si>
  <si>
    <t>計画期間</t>
  </si>
  <si>
    <t>既存計画との関係</t>
  </si>
  <si>
    <t>計画名</t>
  </si>
  <si>
    <t>基本方針</t>
  </si>
  <si>
    <t xml:space="preserve">
財務上の特徴</t>
  </si>
  <si>
    <t xml:space="preserve">
留意事項</t>
  </si>
  <si>
    <t>内　　　　容</t>
  </si>
  <si>
    <t>事業債名</t>
  </si>
  <si>
    <t>合　　計</t>
  </si>
  <si>
    <t>公営企業債</t>
  </si>
  <si>
    <t>Ⅰ　基本的事項（つづき）</t>
  </si>
  <si>
    <t>１　事業の概要</t>
  </si>
  <si>
    <t>地方公営企業法の適用・非適用</t>
  </si>
  <si>
    <t>構成団体名</t>
  </si>
  <si>
    <t>事業開始年月日</t>
  </si>
  <si>
    <r>
      <t>公営企業債現在高</t>
    </r>
    <r>
      <rPr>
        <sz val="10"/>
        <rFont val="ＭＳ ゴシック"/>
        <family val="3"/>
      </rPr>
      <t>（百万円）</t>
    </r>
  </si>
  <si>
    <r>
      <t xml:space="preserve">累積欠損金 </t>
    </r>
    <r>
      <rPr>
        <sz val="12"/>
        <rFont val="ＭＳ ゴシック"/>
        <family val="3"/>
      </rPr>
      <t xml:space="preserve">  </t>
    </r>
    <r>
      <rPr>
        <sz val="10"/>
        <rFont val="ＭＳ ゴシック"/>
        <family val="3"/>
      </rPr>
      <t>（百万円）</t>
    </r>
  </si>
  <si>
    <r>
      <t xml:space="preserve">不良債務 </t>
    </r>
    <r>
      <rPr>
        <sz val="12"/>
        <rFont val="ＭＳ ゴシック"/>
        <family val="3"/>
      </rPr>
      <t xml:space="preserve">    </t>
    </r>
    <r>
      <rPr>
        <sz val="10"/>
        <rFont val="ＭＳ ゴシック"/>
        <family val="3"/>
      </rPr>
      <t>（百万円）</t>
    </r>
  </si>
  <si>
    <r>
      <t xml:space="preserve">資金不足比率 </t>
    </r>
    <r>
      <rPr>
        <sz val="12"/>
        <rFont val="ＭＳ ゴシック"/>
        <family val="3"/>
      </rPr>
      <t xml:space="preserve">   </t>
    </r>
    <r>
      <rPr>
        <sz val="10"/>
        <rFont val="ＭＳ ゴシック"/>
        <family val="3"/>
      </rPr>
      <t>（％）</t>
    </r>
  </si>
  <si>
    <t>　</t>
  </si>
  <si>
    <t>注１　「新法による合併市町村、合併予定市町村」とは、市町村の合併の特例等に関する法律（平成16年法律</t>
  </si>
  <si>
    <t>　　第59号）第２条第２項に規定する合併市町村及び同条第１項に規定する市町村の合併をしようとする市町</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</si>
</sst>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Red]\-#,##0.0"/>
    <numFmt numFmtId="183" formatCode="#,##0;&quot;△ &quot;#,##0"/>
    <numFmt numFmtId="184" formatCode="#,##0.0;&quot;△ &quot;#,##0.0"/>
    <numFmt numFmtId="185" formatCode="General&quot;種&quot;&quot;類&quot;"/>
    <numFmt numFmtId="186" formatCode="0.0%"/>
    <numFmt numFmtId="187" formatCode="\(0.00\)"/>
    <numFmt numFmtId="188" formatCode="\(0.\)"/>
    <numFmt numFmtId="189" formatCode="\(0\)"/>
    <numFmt numFmtId="190" formatCode="\(0.0\)"/>
    <numFmt numFmtId="191" formatCode="#,##0_ "/>
    <numFmt numFmtId="192" formatCode="#,##0_ ;[Red]\-#,##0\ "/>
    <numFmt numFmtId="193" formatCode="#,##0.00_ "/>
    <numFmt numFmtId="194" formatCode="0.00_ "/>
    <numFmt numFmtId="195" formatCode="#,##0.00_ ;[Red]\-#,##0.00\ "/>
    <numFmt numFmtId="196" formatCode="&quot;(&quot;#,##0&quot;)&quot;_ ;[Red]&quot;(&quot;\-#,##0\ &quot;)&quot;"/>
    <numFmt numFmtId="197" formatCode="&quot;(&quot;#,##0.00&quot;)&quot;_ "/>
    <numFmt numFmtId="198" formatCode="#,##0.0_ "/>
    <numFmt numFmtId="199" formatCode="0.00;&quot;△&quot;0.00;"/>
    <numFmt numFmtId="200" formatCode="0.0"/>
    <numFmt numFmtId="201" formatCode="0.0;&quot;△&quot;0.0;0"/>
    <numFmt numFmtId="202" formatCode="0.00_);[Red]\(0.00\)"/>
    <numFmt numFmtId="203" formatCode="#,##0;&quot;△&quot;#,"/>
    <numFmt numFmtId="204" formatCode="#,##0;&quot;△&quot;#,##0"/>
    <numFmt numFmtId="205" formatCode="#,##0;&quot;△&quot;#,##0;"/>
    <numFmt numFmtId="206" formatCode="0.0;&quot;△&quot;0.0;"/>
    <numFmt numFmtId="207" formatCode="#,##0_ ;&quot;△&quot;#,##0_ ;"/>
    <numFmt numFmtId="208" formatCode="0.00_ ;&quot;△&quot;0.00_ ;"/>
    <numFmt numFmtId="209" formatCode="#,##0_ ;&quot;△&quot;#,##0_ \ ;0"/>
    <numFmt numFmtId="210" formatCode="#,##0_ ;&quot;△&quot;#,##0_ \ ;&quot;0_&quot;"/>
    <numFmt numFmtId="211" formatCode="#,##0_ ;&quot;△&quot;#,##0_ \ ;&quot;0 &quot;"/>
    <numFmt numFmtId="212" formatCode="#,##0_ ;&quot;△&quot;#,##0_ \ ;"/>
    <numFmt numFmtId="213" formatCode="0.0_ ;&quot;△&quot;0.0_ ;"/>
    <numFmt numFmtId="214" formatCode="#,##0;\-#,##0;\ "/>
    <numFmt numFmtId="215" formatCode="0.00;\-0.00;"/>
    <numFmt numFmtId="216" formatCode="&quot;平成&quot;0&quot;年度&quot;"/>
    <numFmt numFmtId="217" formatCode="0&quot;年度&quot;"/>
    <numFmt numFmtId="218" formatCode="\(#,##0\)"/>
    <numFmt numFmtId="219" formatCode="#,##0.0"/>
    <numFmt numFmtId="220" formatCode="#,##0.0_ ;[Red]\-#,##0.0\ "/>
    <numFmt numFmtId="221" formatCode="#,##0.00_);[Red]\(#,##0.00\)"/>
    <numFmt numFmtId="222" formatCode="#,##0.0_);[Red]\(#,##0.0\)"/>
    <numFmt numFmtId="223" formatCode="#,##0_);[Red]\(#,##0\)"/>
    <numFmt numFmtId="224" formatCode="0.000_ "/>
    <numFmt numFmtId="225" formatCode="#,##0.000;[Red]\-#,##0.000"/>
    <numFmt numFmtId="226" formatCode="#,##0.000_ ;[Red]\-#,##0.000\ "/>
  </numFmts>
  <fonts count="24">
    <font>
      <sz val="12"/>
      <name val="ＭＳ ゴシック"/>
      <family val="3"/>
    </font>
    <font>
      <sz val="11"/>
      <name val="ＭＳ Ｐゴシック"/>
      <family val="3"/>
    </font>
    <font>
      <sz val="6"/>
      <name val="ＭＳ ゴシック"/>
      <family val="3"/>
    </font>
    <font>
      <sz val="14"/>
      <name val="ＭＳ ゴシック"/>
      <family val="3"/>
    </font>
    <font>
      <sz val="10"/>
      <name val="ＭＳ ゴシック"/>
      <family val="3"/>
    </font>
    <font>
      <sz val="11"/>
      <name val="ＭＳ ゴシック"/>
      <family val="3"/>
    </font>
    <font>
      <u val="single"/>
      <sz val="12"/>
      <color indexed="12"/>
      <name val="ＭＳ ゴシック"/>
      <family val="3"/>
    </font>
    <font>
      <u val="single"/>
      <sz val="12"/>
      <color indexed="36"/>
      <name val="ＭＳ ゴシック"/>
      <family val="3"/>
    </font>
    <font>
      <sz val="6"/>
      <name val="ＭＳ Ｐゴシック"/>
      <family val="3"/>
    </font>
    <font>
      <b/>
      <sz val="14"/>
      <name val="ＭＳ ゴシック"/>
      <family val="3"/>
    </font>
    <font>
      <vertAlign val="superscript"/>
      <sz val="8"/>
      <name val="ＭＳ ゴシック"/>
      <family val="3"/>
    </font>
    <font>
      <sz val="8"/>
      <name val="ＭＳ ゴシック"/>
      <family val="3"/>
    </font>
    <font>
      <sz val="10"/>
      <name val="ＭＳ Ｐゴシック"/>
      <family val="3"/>
    </font>
    <font>
      <sz val="8"/>
      <name val="ＭＳ Ｐゴシック"/>
      <family val="3"/>
    </font>
    <font>
      <sz val="9"/>
      <name val="ＭＳ Ｐゴシック"/>
      <family val="3"/>
    </font>
    <font>
      <vertAlign val="superscript"/>
      <sz val="10"/>
      <name val="ＭＳ ゴシック"/>
      <family val="3"/>
    </font>
    <font>
      <sz val="11"/>
      <color indexed="12"/>
      <name val="ＭＳ Ｐゴシック"/>
      <family val="3"/>
    </font>
    <font>
      <vertAlign val="superscript"/>
      <sz val="11"/>
      <name val="ＭＳ Ｐゴシック"/>
      <family val="3"/>
    </font>
    <font>
      <sz val="9"/>
      <name val="ＭＳ ゴシック"/>
      <family val="3"/>
    </font>
    <font>
      <sz val="11"/>
      <name val="ＭＳ 明朝"/>
      <family val="1"/>
    </font>
    <font>
      <sz val="6"/>
      <name val="ＭＳ Ｐ明朝"/>
      <family val="1"/>
    </font>
    <font>
      <sz val="12"/>
      <name val="ＭＳ Ｐゴシック"/>
      <family val="3"/>
    </font>
    <font>
      <sz val="10.5"/>
      <name val="ＭＳ ゴシック"/>
      <family val="3"/>
    </font>
    <font>
      <sz val="10"/>
      <name val="ＭＳ 明朝"/>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darkUp">
        <fgColor indexed="24"/>
      </patternFill>
    </fill>
  </fills>
  <borders count="135">
    <border>
      <left/>
      <right/>
      <top/>
      <bottom/>
      <diagonal/>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ck"/>
      <right style="thin"/>
      <top>
        <color indexed="63"/>
      </top>
      <bottom style="thin"/>
    </border>
    <border>
      <left style="thin"/>
      <right style="thick"/>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ck"/>
      <right style="thin"/>
      <top>
        <color indexed="63"/>
      </top>
      <bottom>
        <color indexed="63"/>
      </bottom>
    </border>
    <border>
      <left style="thin"/>
      <right style="thick"/>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color indexed="63"/>
      </left>
      <right style="thin"/>
      <top style="thin"/>
      <bottom>
        <color indexed="63"/>
      </bottom>
    </border>
    <border>
      <left style="thin"/>
      <right>
        <color indexed="63"/>
      </right>
      <top style="thin"/>
      <bottom style="double"/>
    </border>
    <border>
      <left style="thin"/>
      <right>
        <color indexed="63"/>
      </right>
      <top style="double"/>
      <bottom style="thin"/>
    </border>
    <border>
      <left style="thin"/>
      <right style="thin"/>
      <top style="double"/>
      <bottom style="thin"/>
    </border>
    <border>
      <left style="thin"/>
      <right style="thin"/>
      <top style="thin"/>
      <bottom style="double"/>
    </border>
    <border>
      <left>
        <color indexed="63"/>
      </left>
      <right style="thin"/>
      <top style="thin"/>
      <bottom style="thin"/>
    </border>
    <border>
      <left>
        <color indexed="63"/>
      </left>
      <right style="thin"/>
      <top>
        <color indexed="63"/>
      </top>
      <bottom>
        <color indexed="63"/>
      </bottom>
    </border>
    <border>
      <left>
        <color indexed="63"/>
      </left>
      <right style="thin"/>
      <top style="thin"/>
      <bottom style="double"/>
    </border>
    <border>
      <left>
        <color indexed="63"/>
      </left>
      <right style="thin"/>
      <top>
        <color indexed="63"/>
      </top>
      <bottom style="double"/>
    </border>
    <border diagonalUp="1">
      <left>
        <color indexed="63"/>
      </left>
      <right style="thin"/>
      <top>
        <color indexed="63"/>
      </top>
      <bottom style="thin"/>
      <diagonal style="hair"/>
    </border>
    <border diagonalUp="1">
      <left>
        <color indexed="63"/>
      </left>
      <right style="thin"/>
      <top style="thin"/>
      <bottom style="thin"/>
      <diagonal style="hair"/>
    </border>
    <border diagonalUp="1">
      <left>
        <color indexed="63"/>
      </left>
      <right style="thin"/>
      <top style="double"/>
      <bottom style="thin"/>
      <diagonal style="hair"/>
    </border>
    <border>
      <left style="thick"/>
      <right style="thin"/>
      <top style="double"/>
      <bottom>
        <color indexed="63"/>
      </bottom>
    </border>
    <border>
      <left style="thick"/>
      <right style="thin"/>
      <top style="thin"/>
      <bottom style="thin"/>
    </border>
    <border>
      <left style="thin"/>
      <right style="thick"/>
      <top style="thin"/>
      <bottom style="thin"/>
    </border>
    <border>
      <left style="thin"/>
      <right style="thick"/>
      <top style="double"/>
      <bottom style="thin"/>
    </border>
    <border>
      <left style="thick"/>
      <right style="thin"/>
      <top style="thin"/>
      <bottom style="double"/>
    </border>
    <border>
      <left style="thin"/>
      <right style="thick"/>
      <top style="thin"/>
      <bottom style="double"/>
    </border>
    <border>
      <left style="thick"/>
      <right style="thin"/>
      <top>
        <color indexed="63"/>
      </top>
      <bottom style="double"/>
    </border>
    <border>
      <left style="thin"/>
      <right style="thick"/>
      <top>
        <color indexed="63"/>
      </top>
      <bottom style="double"/>
    </border>
    <border>
      <left style="thick"/>
      <right style="thin"/>
      <top style="thin"/>
      <bottom>
        <color indexed="63"/>
      </bottom>
    </border>
    <border>
      <left style="thin"/>
      <right style="thick"/>
      <top style="thin"/>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color indexed="63"/>
      </right>
      <top style="double"/>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double"/>
      <right style="thick"/>
      <top style="thin"/>
      <bottom style="double"/>
    </border>
    <border>
      <left style="double"/>
      <right style="thick"/>
      <top style="thin"/>
      <bottom style="thin"/>
    </border>
    <border>
      <left style="double"/>
      <right style="thick"/>
      <top>
        <color indexed="63"/>
      </top>
      <bottom style="double"/>
    </border>
    <border>
      <left style="double"/>
      <right style="thick"/>
      <top>
        <color indexed="63"/>
      </top>
      <bottom>
        <color indexed="63"/>
      </bottom>
    </border>
    <border>
      <left style="double"/>
      <right style="thick"/>
      <top style="thin"/>
      <bottom>
        <color indexed="63"/>
      </bottom>
    </border>
    <border diagonalUp="1">
      <left style="thick"/>
      <right style="thin"/>
      <top style="thin"/>
      <bottom style="double"/>
      <diagonal style="hair"/>
    </border>
    <border diagonalUp="1">
      <left style="double"/>
      <right style="thick"/>
      <top style="thin"/>
      <bottom style="thin"/>
      <diagonal style="hair"/>
    </border>
    <border diagonalUp="1">
      <left style="double"/>
      <right style="thick"/>
      <top>
        <color indexed="63"/>
      </top>
      <bottom style="thin"/>
      <diagonal style="hair"/>
    </border>
    <border diagonalUp="1">
      <left style="double"/>
      <right style="thick"/>
      <top style="double"/>
      <bottom>
        <color indexed="63"/>
      </bottom>
      <diagonal style="hair"/>
    </border>
    <border diagonalUp="1">
      <left style="double"/>
      <right style="thick"/>
      <top style="thin"/>
      <bottom>
        <color indexed="63"/>
      </bottom>
      <diagonal style="hair"/>
    </border>
    <border diagonalUp="1">
      <left style="double"/>
      <right style="thick"/>
      <top>
        <color indexed="63"/>
      </top>
      <bottom>
        <color indexed="63"/>
      </bottom>
      <diagonal style="hair"/>
    </border>
    <border diagonalUp="1">
      <left style="double"/>
      <right style="thick"/>
      <top style="thin"/>
      <bottom style="double"/>
      <diagonal style="hair"/>
    </border>
    <border>
      <left style="dotted"/>
      <right>
        <color indexed="63"/>
      </right>
      <top style="dotted"/>
      <bottom>
        <color indexed="63"/>
      </bottom>
    </border>
    <border>
      <left>
        <color indexed="63"/>
      </left>
      <right style="dotted"/>
      <top style="dotted"/>
      <bottom>
        <color indexed="63"/>
      </bottom>
    </border>
    <border>
      <left style="thick"/>
      <right>
        <color indexed="63"/>
      </right>
      <top style="thin"/>
      <bottom style="thin"/>
    </border>
    <border>
      <left style="thin"/>
      <right style="thin"/>
      <top style="thin"/>
      <bottom style="hair"/>
    </border>
    <border>
      <left style="thin"/>
      <right style="thick"/>
      <top style="thin"/>
      <bottom style="hair"/>
    </border>
    <border>
      <left style="thin"/>
      <right style="thin"/>
      <top style="hair"/>
      <bottom style="hair"/>
    </border>
    <border>
      <left style="thin"/>
      <right style="thick"/>
      <top style="hair"/>
      <bottom style="hair"/>
    </border>
    <border>
      <left style="thin"/>
      <right style="thin"/>
      <top style="hair"/>
      <bottom style="thin"/>
    </border>
    <border>
      <left style="thin"/>
      <right>
        <color indexed="63"/>
      </right>
      <top style="hair"/>
      <bottom style="thin"/>
    </border>
    <border>
      <left style="thin"/>
      <right style="thick"/>
      <top style="hair"/>
      <bottom style="thin"/>
    </border>
    <border>
      <left style="thin"/>
      <right style="thin"/>
      <top style="hair"/>
      <bottom>
        <color indexed="63"/>
      </bottom>
    </border>
    <border>
      <left style="thin"/>
      <right style="thick"/>
      <top style="hair"/>
      <bottom>
        <color indexed="63"/>
      </bottom>
    </border>
    <border>
      <left>
        <color indexed="63"/>
      </left>
      <right style="thin"/>
      <top style="hair"/>
      <bottom>
        <color indexed="63"/>
      </bottom>
    </border>
    <border>
      <left style="thin"/>
      <right style="thin"/>
      <top style="hair"/>
      <bottom style="thick"/>
    </border>
    <border>
      <left style="thin"/>
      <right style="thick"/>
      <top style="hair"/>
      <bottom style="thick"/>
    </border>
    <border>
      <left style="thick"/>
      <right style="thin"/>
      <top style="hair"/>
      <bottom style="hair"/>
    </border>
    <border>
      <left style="thick"/>
      <right style="thin"/>
      <top style="hair"/>
      <bottom>
        <color indexed="63"/>
      </bottom>
    </border>
    <border>
      <left style="thick"/>
      <right style="thin"/>
      <top style="hair"/>
      <bottom style="thick"/>
    </border>
    <border>
      <left style="thick"/>
      <right style="thin"/>
      <top style="thin"/>
      <bottom style="hair"/>
    </border>
    <border>
      <left style="thick"/>
      <right style="thin"/>
      <top style="hair"/>
      <bottom style="thin"/>
    </border>
    <border>
      <left style="thin"/>
      <right style="thick"/>
      <top style="thin"/>
      <bottom style="thick"/>
    </border>
    <border>
      <left>
        <color indexed="63"/>
      </left>
      <right style="thick"/>
      <top style="thin"/>
      <bottom style="thin"/>
    </border>
    <border>
      <left style="thick"/>
      <right style="thin"/>
      <top style="thin"/>
      <bottom style="thick"/>
    </border>
    <border>
      <left style="thin"/>
      <right style="thin"/>
      <top style="thin"/>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style="thin"/>
      <bottom style="thick"/>
    </border>
    <border>
      <left style="thin"/>
      <right>
        <color indexed="63"/>
      </right>
      <top style="thin"/>
      <bottom style="thick"/>
    </border>
    <border>
      <left style="thin"/>
      <right>
        <color indexed="63"/>
      </right>
      <top style="hair"/>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color indexed="63"/>
      </bottom>
    </border>
    <border>
      <left>
        <color indexed="63"/>
      </left>
      <right style="thick"/>
      <top style="thin"/>
      <bottom>
        <color indexed="63"/>
      </bottom>
    </border>
    <border>
      <left style="double"/>
      <right style="double"/>
      <top style="double"/>
      <bottom>
        <color indexed="63"/>
      </bottom>
    </border>
    <border>
      <left style="double"/>
      <right style="double"/>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double"/>
      <right style="thin"/>
      <top style="thin"/>
      <bottom style="thin"/>
    </border>
    <border>
      <left>
        <color indexed="63"/>
      </left>
      <right style="double"/>
      <top style="thin"/>
      <bottom>
        <color indexed="63"/>
      </bottom>
    </border>
    <border>
      <left>
        <color indexed="63"/>
      </left>
      <right style="double"/>
      <top style="thin"/>
      <bottom style="thin"/>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thick"/>
    </border>
    <border diagonalUp="1">
      <left style="thin"/>
      <right style="thin"/>
      <top style="thin"/>
      <bottom>
        <color indexed="63"/>
      </bottom>
      <diagonal style="hair"/>
    </border>
    <border diagonalUp="1">
      <left style="thin"/>
      <right style="thin"/>
      <top>
        <color indexed="63"/>
      </top>
      <bottom>
        <color indexed="63"/>
      </bottom>
      <diagonal style="hair"/>
    </border>
    <border diagonalUp="1">
      <left style="thin"/>
      <right style="thin"/>
      <top>
        <color indexed="63"/>
      </top>
      <bottom style="thin"/>
      <diagonal style="hair"/>
    </border>
    <border>
      <left style="double"/>
      <right style="thick"/>
      <top>
        <color indexed="63"/>
      </top>
      <bottom style="thin"/>
    </border>
  </borders>
  <cellStyleXfs count="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9"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7" fillId="0" borderId="0" applyNumberFormat="0" applyFill="0" applyBorder="0" applyAlignment="0" applyProtection="0"/>
  </cellStyleXfs>
  <cellXfs count="902">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3" fillId="0" borderId="0" xfId="0" applyFont="1" applyAlignment="1">
      <alignment vertical="center"/>
    </xf>
    <xf numFmtId="0" fontId="0" fillId="0" borderId="2" xfId="0" applyFill="1" applyBorder="1" applyAlignment="1">
      <alignment vertical="center"/>
    </xf>
    <xf numFmtId="0" fontId="0" fillId="0" borderId="0" xfId="0" applyBorder="1" applyAlignment="1">
      <alignment vertical="center"/>
    </xf>
    <xf numFmtId="0" fontId="0" fillId="0" borderId="2" xfId="0" applyBorder="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2" borderId="2" xfId="0" applyFill="1" applyBorder="1" applyAlignment="1">
      <alignment horizontal="right" vertical="center"/>
    </xf>
    <xf numFmtId="0" fontId="0" fillId="0" borderId="1" xfId="0" applyBorder="1" applyAlignment="1">
      <alignment horizontal="right" vertical="center"/>
    </xf>
    <xf numFmtId="0" fontId="0" fillId="0" borderId="0" xfId="23">
      <alignment vertical="center"/>
      <protection/>
    </xf>
    <xf numFmtId="0" fontId="0" fillId="0" borderId="0" xfId="23" applyFont="1">
      <alignment vertical="center"/>
      <protection/>
    </xf>
    <xf numFmtId="0" fontId="9" fillId="0" borderId="0" xfId="23" applyFont="1">
      <alignment vertical="center"/>
      <protection/>
    </xf>
    <xf numFmtId="0" fontId="4" fillId="0" borderId="0" xfId="23" applyFont="1">
      <alignment vertical="center"/>
      <protection/>
    </xf>
    <xf numFmtId="0" fontId="4" fillId="0" borderId="0" xfId="23" applyFont="1" applyAlignment="1">
      <alignment horizontal="right"/>
      <protection/>
    </xf>
    <xf numFmtId="0" fontId="4" fillId="0" borderId="4" xfId="23" applyFont="1" applyBorder="1" applyAlignment="1">
      <alignment horizontal="right"/>
      <protection/>
    </xf>
    <xf numFmtId="0" fontId="0" fillId="0" borderId="0" xfId="24">
      <alignment vertical="center"/>
      <protection/>
    </xf>
    <xf numFmtId="0" fontId="0" fillId="0" borderId="0" xfId="24" applyFont="1">
      <alignment vertical="center"/>
      <protection/>
    </xf>
    <xf numFmtId="0" fontId="4" fillId="0" borderId="0" xfId="24" applyFont="1">
      <alignment vertical="center"/>
      <protection/>
    </xf>
    <xf numFmtId="0" fontId="0" fillId="3" borderId="2" xfId="24" applyFont="1" applyFill="1" applyBorder="1" applyAlignment="1">
      <alignment horizontal="center" vertical="center"/>
      <protection/>
    </xf>
    <xf numFmtId="0" fontId="0" fillId="0" borderId="2" xfId="24" applyFont="1" applyBorder="1" applyAlignment="1">
      <alignment horizontal="distributed" vertical="top" wrapText="1"/>
      <protection/>
    </xf>
    <xf numFmtId="0" fontId="0" fillId="0" borderId="0" xfId="0" applyBorder="1" applyAlignment="1">
      <alignment vertical="top"/>
    </xf>
    <xf numFmtId="0" fontId="4" fillId="0" borderId="0" xfId="23" applyFont="1" applyBorder="1" applyAlignment="1">
      <alignment vertical="top"/>
      <protection/>
    </xf>
    <xf numFmtId="0" fontId="4" fillId="0" borderId="0" xfId="0" applyFont="1" applyBorder="1" applyAlignment="1">
      <alignment vertical="top"/>
    </xf>
    <xf numFmtId="0" fontId="0" fillId="0" borderId="5" xfId="23" applyFont="1" applyBorder="1" applyAlignment="1">
      <alignment vertical="top" wrapText="1"/>
      <protection/>
    </xf>
    <xf numFmtId="0" fontId="0" fillId="0" borderId="5" xfId="0" applyBorder="1" applyAlignment="1">
      <alignment vertical="top" wrapText="1"/>
    </xf>
    <xf numFmtId="0" fontId="0" fillId="0" borderId="0" xfId="25">
      <alignment vertical="center"/>
      <protection/>
    </xf>
    <xf numFmtId="0" fontId="0" fillId="0" borderId="0" xfId="25" applyFont="1">
      <alignment vertical="center"/>
      <protection/>
    </xf>
    <xf numFmtId="0" fontId="4" fillId="0" borderId="0" xfId="25" applyFont="1">
      <alignment vertical="center"/>
      <protection/>
    </xf>
    <xf numFmtId="0" fontId="0" fillId="3" borderId="1" xfId="23" applyFont="1" applyFill="1" applyBorder="1">
      <alignment vertical="center"/>
      <protection/>
    </xf>
    <xf numFmtId="0" fontId="0" fillId="0" borderId="6" xfId="23" applyFont="1" applyBorder="1" applyAlignment="1">
      <alignment vertical="center"/>
      <protection/>
    </xf>
    <xf numFmtId="0" fontId="0" fillId="0" borderId="4" xfId="23" applyFont="1" applyBorder="1" applyAlignment="1">
      <alignment vertical="center"/>
      <protection/>
    </xf>
    <xf numFmtId="0" fontId="0" fillId="0" borderId="7" xfId="23" applyFont="1" applyBorder="1" applyAlignment="1">
      <alignment vertical="center"/>
      <protection/>
    </xf>
    <xf numFmtId="38" fontId="1" fillId="0" borderId="8" xfId="17" applyFont="1" applyFill="1" applyBorder="1" applyAlignment="1">
      <alignment vertical="center"/>
    </xf>
    <xf numFmtId="38" fontId="1" fillId="0" borderId="0" xfId="17" applyFont="1" applyFill="1" applyBorder="1" applyAlignment="1">
      <alignment vertical="center"/>
    </xf>
    <xf numFmtId="38" fontId="1" fillId="0" borderId="6" xfId="17" applyFont="1" applyFill="1" applyBorder="1" applyAlignment="1">
      <alignment vertical="center"/>
    </xf>
    <xf numFmtId="38" fontId="1" fillId="0" borderId="5" xfId="17" applyFont="1" applyFill="1" applyBorder="1" applyAlignment="1">
      <alignment horizontal="center" vertical="center"/>
    </xf>
    <xf numFmtId="217" fontId="1" fillId="3" borderId="9" xfId="22" applyNumberFormat="1" applyFont="1" applyFill="1" applyBorder="1" applyAlignment="1">
      <alignment vertical="center"/>
      <protection/>
    </xf>
    <xf numFmtId="217" fontId="1" fillId="3" borderId="1" xfId="22" applyNumberFormat="1" applyFont="1" applyFill="1" applyBorder="1" applyAlignment="1">
      <alignment vertical="center"/>
      <protection/>
    </xf>
    <xf numFmtId="217" fontId="1" fillId="3" borderId="10" xfId="22" applyNumberFormat="1" applyFont="1" applyFill="1" applyBorder="1" applyAlignment="1">
      <alignment vertical="center"/>
      <protection/>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 xfId="0" applyFill="1" applyBorder="1" applyAlignment="1">
      <alignment horizontal="center" vertical="center"/>
    </xf>
    <xf numFmtId="0" fontId="0" fillId="3" borderId="6" xfId="0" applyFill="1" applyBorder="1" applyAlignment="1">
      <alignment horizontal="center" vertical="center" shrinkToFit="1"/>
    </xf>
    <xf numFmtId="0" fontId="0" fillId="3" borderId="1" xfId="0" applyFill="1" applyBorder="1" applyAlignment="1">
      <alignment vertical="center"/>
    </xf>
    <xf numFmtId="38" fontId="1" fillId="0" borderId="0" xfId="17" applyFont="1" applyAlignment="1">
      <alignment vertical="center"/>
    </xf>
    <xf numFmtId="38" fontId="1" fillId="0" borderId="0" xfId="17" applyFont="1" applyAlignment="1">
      <alignment horizontal="center" vertical="center"/>
    </xf>
    <xf numFmtId="38" fontId="1" fillId="0" borderId="0" xfId="17" applyFont="1" applyAlignment="1">
      <alignment horizontal="right" vertical="center"/>
    </xf>
    <xf numFmtId="38" fontId="1" fillId="0" borderId="5" xfId="17" applyFont="1" applyBorder="1" applyAlignment="1">
      <alignment vertical="center"/>
    </xf>
    <xf numFmtId="38" fontId="1" fillId="0" borderId="5" xfId="17" applyFont="1" applyBorder="1" applyAlignment="1">
      <alignment horizontal="center" vertical="center"/>
    </xf>
    <xf numFmtId="38" fontId="1" fillId="0" borderId="0" xfId="17" applyFont="1" applyBorder="1" applyAlignment="1">
      <alignment vertical="center"/>
    </xf>
    <xf numFmtId="38" fontId="1" fillId="0" borderId="0" xfId="17" applyFont="1" applyBorder="1" applyAlignment="1">
      <alignment horizontal="center" vertical="center"/>
    </xf>
    <xf numFmtId="191" fontId="1" fillId="3" borderId="13" xfId="26" applyNumberFormat="1" applyFont="1" applyFill="1" applyBorder="1" applyAlignment="1">
      <alignment horizontal="center" vertical="center" shrinkToFit="1"/>
      <protection/>
    </xf>
    <xf numFmtId="191" fontId="1" fillId="3" borderId="8" xfId="26" applyNumberFormat="1" applyFont="1" applyFill="1" applyBorder="1" applyAlignment="1">
      <alignment horizontal="center" vertical="center" shrinkToFit="1"/>
      <protection/>
    </xf>
    <xf numFmtId="191" fontId="1" fillId="3" borderId="14" xfId="26" applyNumberFormat="1" applyFont="1" applyFill="1" applyBorder="1" applyAlignment="1">
      <alignment horizontal="center" vertical="center" shrinkToFit="1"/>
      <protection/>
    </xf>
    <xf numFmtId="191" fontId="1" fillId="3" borderId="15" xfId="26" applyNumberFormat="1" applyFont="1" applyFill="1" applyBorder="1" applyAlignment="1">
      <alignment horizontal="center" vertical="center" shrinkToFit="1"/>
      <protection/>
    </xf>
    <xf numFmtId="217" fontId="1" fillId="3" borderId="1" xfId="22" applyNumberFormat="1" applyFont="1" applyFill="1" applyBorder="1" applyAlignment="1">
      <alignment horizontal="distributed" vertical="center"/>
      <protection/>
    </xf>
    <xf numFmtId="217" fontId="1" fillId="3" borderId="6" xfId="22" applyNumberFormat="1" applyFont="1" applyFill="1" applyBorder="1" applyAlignment="1">
      <alignment horizontal="distributed" vertical="center"/>
      <protection/>
    </xf>
    <xf numFmtId="38" fontId="1" fillId="0" borderId="3" xfId="17" applyFont="1" applyBorder="1" applyAlignment="1">
      <alignment vertical="center"/>
    </xf>
    <xf numFmtId="38" fontId="1" fillId="0" borderId="16" xfId="17" applyFont="1" applyBorder="1" applyAlignment="1">
      <alignment vertical="center"/>
    </xf>
    <xf numFmtId="38" fontId="1" fillId="0" borderId="16" xfId="17" applyFont="1" applyBorder="1" applyAlignment="1">
      <alignment horizontal="center" vertical="center"/>
    </xf>
    <xf numFmtId="38" fontId="1" fillId="0" borderId="17" xfId="17" applyFont="1" applyBorder="1" applyAlignment="1">
      <alignment vertical="center"/>
    </xf>
    <xf numFmtId="38" fontId="1" fillId="0" borderId="18" xfId="17" applyFont="1" applyBorder="1" applyAlignment="1">
      <alignment vertical="center"/>
    </xf>
    <xf numFmtId="38" fontId="1" fillId="0" borderId="18" xfId="17" applyFont="1" applyBorder="1" applyAlignment="1">
      <alignment horizontal="center" vertical="center"/>
    </xf>
    <xf numFmtId="38" fontId="1" fillId="0" borderId="19" xfId="17" applyFont="1" applyBorder="1" applyAlignment="1">
      <alignment vertical="center"/>
    </xf>
    <xf numFmtId="38" fontId="1" fillId="0" borderId="20" xfId="17" applyFont="1" applyBorder="1" applyAlignment="1">
      <alignment vertical="center"/>
    </xf>
    <xf numFmtId="38" fontId="1" fillId="0" borderId="20" xfId="17" applyFont="1" applyBorder="1" applyAlignment="1">
      <alignment horizontal="center" vertical="center"/>
    </xf>
    <xf numFmtId="38" fontId="1" fillId="0" borderId="21" xfId="17" applyFont="1" applyBorder="1" applyAlignment="1">
      <alignment horizontal="center" vertical="center"/>
    </xf>
    <xf numFmtId="38" fontId="1" fillId="0" borderId="22" xfId="17"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38" fontId="0" fillId="0" borderId="0" xfId="17" applyFont="1" applyAlignment="1">
      <alignment vertical="center"/>
    </xf>
    <xf numFmtId="38" fontId="1" fillId="3" borderId="12" xfId="17" applyFont="1" applyFill="1" applyBorder="1" applyAlignment="1">
      <alignment vertical="center"/>
    </xf>
    <xf numFmtId="38" fontId="1" fillId="3" borderId="5" xfId="17" applyFont="1" applyFill="1" applyBorder="1" applyAlignment="1">
      <alignment vertical="center"/>
    </xf>
    <xf numFmtId="38" fontId="1" fillId="3" borderId="5" xfId="17" applyFont="1" applyFill="1" applyBorder="1" applyAlignment="1">
      <alignment horizontal="center" vertical="center"/>
    </xf>
    <xf numFmtId="38" fontId="1" fillId="3" borderId="8" xfId="17" applyFont="1" applyFill="1" applyBorder="1" applyAlignment="1">
      <alignment vertical="center"/>
    </xf>
    <xf numFmtId="38" fontId="1" fillId="3" borderId="0" xfId="17" applyFont="1" applyFill="1" applyBorder="1" applyAlignment="1">
      <alignment vertical="center"/>
    </xf>
    <xf numFmtId="38" fontId="1" fillId="3" borderId="0" xfId="17" applyFont="1" applyFill="1" applyBorder="1" applyAlignment="1">
      <alignment horizontal="center" vertical="center"/>
    </xf>
    <xf numFmtId="38" fontId="1" fillId="3" borderId="6" xfId="17" applyFont="1" applyFill="1" applyBorder="1" applyAlignment="1">
      <alignment vertical="center"/>
    </xf>
    <xf numFmtId="38" fontId="1" fillId="3" borderId="4" xfId="17" applyFont="1" applyFill="1" applyBorder="1" applyAlignment="1">
      <alignment vertical="center"/>
    </xf>
    <xf numFmtId="38" fontId="1" fillId="3" borderId="4" xfId="17" applyFont="1" applyFill="1" applyBorder="1" applyAlignment="1">
      <alignment horizontal="center" vertical="center"/>
    </xf>
    <xf numFmtId="38" fontId="1" fillId="0" borderId="0" xfId="17" applyFont="1" applyAlignment="1">
      <alignment/>
    </xf>
    <xf numFmtId="38" fontId="16" fillId="0" borderId="16" xfId="17" applyFont="1" applyBorder="1" applyAlignment="1">
      <alignment horizontal="center" vertical="center"/>
    </xf>
    <xf numFmtId="38" fontId="4" fillId="0" borderId="0" xfId="17" applyFont="1" applyAlignment="1">
      <alignment vertical="center"/>
    </xf>
    <xf numFmtId="38" fontId="4" fillId="0" borderId="0" xfId="17" applyFont="1" applyAlignment="1">
      <alignment horizontal="left" vertical="center"/>
    </xf>
    <xf numFmtId="0" fontId="5" fillId="0" borderId="13" xfId="0" applyFont="1" applyBorder="1" applyAlignment="1">
      <alignment vertical="center" wrapText="1"/>
    </xf>
    <xf numFmtId="0" fontId="5" fillId="0" borderId="1" xfId="0" applyFont="1" applyBorder="1" applyAlignment="1">
      <alignment vertical="center" wrapText="1"/>
    </xf>
    <xf numFmtId="0" fontId="0" fillId="0" borderId="2" xfId="24" applyFont="1" applyBorder="1" applyAlignment="1">
      <alignment horizontal="distributed" vertical="center" wrapText="1"/>
      <protection/>
    </xf>
    <xf numFmtId="0" fontId="0" fillId="0" borderId="11" xfId="24" applyFont="1" applyBorder="1">
      <alignment vertical="center"/>
      <protection/>
    </xf>
    <xf numFmtId="38" fontId="18" fillId="0" borderId="0" xfId="17" applyFont="1" applyAlignment="1">
      <alignment vertical="center"/>
    </xf>
    <xf numFmtId="0" fontId="0" fillId="0" borderId="1" xfId="0" applyFill="1" applyBorder="1" applyAlignment="1">
      <alignment horizontal="right" vertical="center"/>
    </xf>
    <xf numFmtId="0" fontId="0" fillId="0" borderId="1" xfId="0" applyFill="1" applyBorder="1" applyAlignment="1">
      <alignment vertical="center"/>
    </xf>
    <xf numFmtId="0" fontId="0" fillId="0" borderId="6" xfId="0" applyFill="1" applyBorder="1" applyAlignment="1">
      <alignment vertical="center"/>
    </xf>
    <xf numFmtId="0" fontId="0" fillId="0" borderId="23" xfId="0" applyFill="1" applyBorder="1" applyAlignment="1">
      <alignment vertical="center"/>
    </xf>
    <xf numFmtId="0" fontId="0" fillId="2" borderId="13" xfId="0" applyFill="1" applyBorder="1" applyAlignment="1">
      <alignment vertical="center"/>
    </xf>
    <xf numFmtId="0" fontId="0" fillId="2" borderId="8"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13" xfId="0" applyFill="1" applyBorder="1" applyAlignment="1">
      <alignment horizontal="right" vertical="center"/>
    </xf>
    <xf numFmtId="0" fontId="0" fillId="0" borderId="0" xfId="0" applyBorder="1" applyAlignment="1">
      <alignment vertical="center"/>
    </xf>
    <xf numFmtId="0" fontId="0" fillId="0" borderId="4" xfId="23" applyBorder="1">
      <alignment vertical="center"/>
      <protection/>
    </xf>
    <xf numFmtId="0" fontId="5" fillId="0" borderId="4" xfId="23" applyFont="1" applyBorder="1">
      <alignment vertical="center"/>
      <protection/>
    </xf>
    <xf numFmtId="0" fontId="0" fillId="0" borderId="23" xfId="0" applyBorder="1" applyAlignment="1">
      <alignment vertical="center"/>
    </xf>
    <xf numFmtId="0" fontId="0" fillId="0" borderId="7" xfId="0" applyFill="1" applyBorder="1" applyAlignment="1">
      <alignment vertical="center"/>
    </xf>
    <xf numFmtId="0" fontId="0" fillId="0" borderId="6" xfId="0" applyBorder="1" applyAlignment="1">
      <alignment horizontal="center" vertical="center"/>
    </xf>
    <xf numFmtId="0" fontId="0" fillId="0" borderId="5" xfId="0" applyBorder="1" applyAlignment="1">
      <alignment vertical="center"/>
    </xf>
    <xf numFmtId="0" fontId="0" fillId="3" borderId="12" xfId="23" applyFont="1" applyFill="1" applyBorder="1" applyAlignment="1">
      <alignment vertical="center"/>
      <protection/>
    </xf>
    <xf numFmtId="0" fontId="0" fillId="3" borderId="5" xfId="23" applyFont="1" applyFill="1" applyBorder="1" applyAlignment="1">
      <alignment vertical="center"/>
      <protection/>
    </xf>
    <xf numFmtId="0" fontId="0" fillId="3" borderId="26" xfId="23" applyFont="1" applyFill="1" applyBorder="1" applyAlignment="1">
      <alignment vertical="center"/>
      <protection/>
    </xf>
    <xf numFmtId="0" fontId="0" fillId="0" borderId="3" xfId="0" applyBorder="1" applyAlignment="1">
      <alignment horizontal="center" vertical="center"/>
    </xf>
    <xf numFmtId="0" fontId="0" fillId="3" borderId="6" xfId="0" applyFill="1" applyBorder="1" applyAlignment="1">
      <alignment horizontal="center" vertical="center"/>
    </xf>
    <xf numFmtId="0" fontId="0" fillId="2" borderId="27" xfId="0" applyFill="1" applyBorder="1" applyAlignment="1">
      <alignment horizontal="center" vertical="center"/>
    </xf>
    <xf numFmtId="0" fontId="0" fillId="2" borderId="3" xfId="0" applyFill="1" applyBorder="1" applyAlignment="1">
      <alignment horizontal="center" vertical="center"/>
    </xf>
    <xf numFmtId="0" fontId="0" fillId="0" borderId="5" xfId="0"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right" vertical="center"/>
    </xf>
    <xf numFmtId="0" fontId="0" fillId="0" borderId="28"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right" vertical="center"/>
    </xf>
    <xf numFmtId="0" fontId="0" fillId="0" borderId="13" xfId="0" applyBorder="1" applyAlignment="1">
      <alignment vertical="center"/>
    </xf>
    <xf numFmtId="0" fontId="0" fillId="2" borderId="11" xfId="0" applyFill="1" applyBorder="1" applyAlignment="1">
      <alignment horizontal="right" vertical="center"/>
    </xf>
    <xf numFmtId="0" fontId="0" fillId="2" borderId="12" xfId="0" applyFill="1" applyBorder="1" applyAlignment="1">
      <alignment horizontal="center" vertical="center"/>
    </xf>
    <xf numFmtId="0" fontId="0" fillId="2" borderId="11" xfId="0" applyFill="1" applyBorder="1" applyAlignment="1">
      <alignment vertical="center"/>
    </xf>
    <xf numFmtId="0" fontId="0" fillId="2" borderId="30" xfId="0" applyFill="1" applyBorder="1" applyAlignment="1">
      <alignment horizontal="right" vertical="center"/>
    </xf>
    <xf numFmtId="0" fontId="0" fillId="2" borderId="30" xfId="0" applyFill="1" applyBorder="1" applyAlignment="1">
      <alignment vertical="center"/>
    </xf>
    <xf numFmtId="0" fontId="0" fillId="0" borderId="6" xfId="0" applyBorder="1" applyAlignment="1">
      <alignment horizontal="right" vertical="center"/>
    </xf>
    <xf numFmtId="0" fontId="0" fillId="0" borderId="24" xfId="0" applyBorder="1" applyAlignment="1">
      <alignment vertical="center"/>
    </xf>
    <xf numFmtId="0" fontId="0" fillId="3" borderId="3" xfId="23" applyFont="1" applyFill="1" applyBorder="1" applyAlignment="1">
      <alignment vertical="center"/>
      <protection/>
    </xf>
    <xf numFmtId="0" fontId="0" fillId="3" borderId="16" xfId="23" applyFont="1" applyFill="1" applyBorder="1" applyAlignment="1">
      <alignment vertical="center"/>
      <protection/>
    </xf>
    <xf numFmtId="0" fontId="0" fillId="3" borderId="31" xfId="23" applyFont="1" applyFill="1" applyBorder="1" applyAlignment="1">
      <alignment vertical="center"/>
      <protection/>
    </xf>
    <xf numFmtId="0" fontId="0" fillId="3" borderId="26" xfId="0" applyFill="1" applyBorder="1" applyAlignment="1">
      <alignment vertical="center"/>
    </xf>
    <xf numFmtId="0" fontId="0" fillId="3" borderId="32" xfId="0" applyFill="1" applyBorder="1" applyAlignment="1">
      <alignment vertical="center"/>
    </xf>
    <xf numFmtId="0" fontId="0" fillId="3" borderId="7"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4"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5" xfId="0" applyFill="1" applyBorder="1" applyAlignment="1">
      <alignment vertical="center"/>
    </xf>
    <xf numFmtId="0" fontId="0" fillId="0" borderId="32" xfId="0" applyFill="1" applyBorder="1" applyAlignment="1">
      <alignment vertical="center"/>
    </xf>
    <xf numFmtId="0" fontId="0" fillId="0" borderId="4" xfId="0" applyFill="1"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horizontal="center" vertical="center" shrinkToFit="1"/>
    </xf>
    <xf numFmtId="0" fontId="0" fillId="0" borderId="4" xfId="0" applyFill="1" applyBorder="1" applyAlignment="1">
      <alignment vertical="center"/>
    </xf>
    <xf numFmtId="0" fontId="0" fillId="0" borderId="16" xfId="0" applyFont="1" applyBorder="1" applyAlignment="1">
      <alignment vertical="center"/>
    </xf>
    <xf numFmtId="0" fontId="0" fillId="0" borderId="31" xfId="0" applyFont="1" applyBorder="1" applyAlignment="1">
      <alignment vertical="center"/>
    </xf>
    <xf numFmtId="0" fontId="0" fillId="0" borderId="16"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2" borderId="27" xfId="0" applyFill="1" applyBorder="1" applyAlignment="1">
      <alignment vertical="center"/>
    </xf>
    <xf numFmtId="0" fontId="0" fillId="2" borderId="33" xfId="0" applyFill="1" applyBorder="1" applyAlignment="1">
      <alignment vertical="center"/>
    </xf>
    <xf numFmtId="0" fontId="0" fillId="0" borderId="1" xfId="0" applyFill="1" applyBorder="1" applyAlignment="1">
      <alignment vertical="center"/>
    </xf>
    <xf numFmtId="0" fontId="0" fillId="2" borderId="2"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vertical="center" shrinkToFit="1"/>
    </xf>
    <xf numFmtId="0" fontId="0" fillId="0" borderId="0" xfId="0" applyFill="1" applyBorder="1" applyAlignment="1">
      <alignment vertical="center"/>
    </xf>
    <xf numFmtId="0" fontId="0" fillId="0" borderId="7" xfId="0" applyFill="1" applyBorder="1" applyAlignment="1">
      <alignment vertical="center"/>
    </xf>
    <xf numFmtId="0" fontId="0" fillId="0" borderId="25" xfId="0" applyFill="1" applyBorder="1" applyAlignment="1">
      <alignment vertical="center"/>
    </xf>
    <xf numFmtId="0" fontId="0" fillId="0" borderId="8" xfId="0" applyFill="1" applyBorder="1" applyAlignment="1">
      <alignment vertical="center"/>
    </xf>
    <xf numFmtId="0" fontId="0" fillId="0" borderId="34" xfId="0" applyFill="1" applyBorder="1" applyAlignment="1">
      <alignment vertical="center"/>
    </xf>
    <xf numFmtId="0" fontId="0" fillId="0" borderId="3" xfId="0" applyBorder="1" applyAlignment="1">
      <alignment horizontal="right" vertical="center"/>
    </xf>
    <xf numFmtId="0" fontId="0" fillId="0" borderId="6" xfId="0" applyFill="1" applyBorder="1" applyAlignment="1">
      <alignment vertical="center"/>
    </xf>
    <xf numFmtId="0" fontId="0" fillId="0" borderId="23" xfId="0" applyBorder="1" applyAlignment="1">
      <alignment vertical="center"/>
    </xf>
    <xf numFmtId="0" fontId="0" fillId="0" borderId="28" xfId="0" applyBorder="1" applyAlignment="1">
      <alignment horizontal="right" vertical="center"/>
    </xf>
    <xf numFmtId="0" fontId="0" fillId="2" borderId="27" xfId="0" applyFill="1" applyBorder="1" applyAlignment="1">
      <alignment horizontal="right" vertical="center"/>
    </xf>
    <xf numFmtId="0" fontId="0" fillId="2" borderId="3" xfId="0" applyFill="1" applyBorder="1" applyAlignment="1">
      <alignment horizontal="right" vertical="center"/>
    </xf>
    <xf numFmtId="0" fontId="0" fillId="0" borderId="35" xfId="0" applyBorder="1" applyAlignment="1">
      <alignment vertical="center"/>
    </xf>
    <xf numFmtId="0" fontId="0" fillId="0" borderId="36" xfId="0" applyBorder="1" applyAlignment="1">
      <alignment vertical="center"/>
    </xf>
    <xf numFmtId="0" fontId="0" fillId="2" borderId="31" xfId="0" applyFill="1" applyBorder="1" applyAlignment="1">
      <alignment vertical="center"/>
    </xf>
    <xf numFmtId="0" fontId="0" fillId="0" borderId="37" xfId="0" applyBorder="1" applyAlignment="1">
      <alignment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34"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2" borderId="39" xfId="0" applyFill="1" applyBorder="1" applyAlignment="1">
      <alignment vertical="center"/>
    </xf>
    <xf numFmtId="0" fontId="0" fillId="2" borderId="40" xfId="0" applyFill="1" applyBorder="1" applyAlignment="1">
      <alignment vertical="center"/>
    </xf>
    <xf numFmtId="0" fontId="0" fillId="0" borderId="41" xfId="0"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42" xfId="0" applyFill="1" applyBorder="1" applyAlignment="1">
      <alignment vertical="center"/>
    </xf>
    <xf numFmtId="0" fontId="0" fillId="2" borderId="43"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2" borderId="44" xfId="0" applyFill="1" applyBorder="1" applyAlignment="1">
      <alignment vertical="center"/>
    </xf>
    <xf numFmtId="0" fontId="0" fillId="2" borderId="45" xfId="0" applyFill="1" applyBorder="1" applyAlignment="1">
      <alignment vertical="center"/>
    </xf>
    <xf numFmtId="0" fontId="0" fillId="2" borderId="12" xfId="0" applyFill="1" applyBorder="1" applyAlignment="1">
      <alignment horizontal="right" vertical="center"/>
    </xf>
    <xf numFmtId="0" fontId="0" fillId="2" borderId="26" xfId="0" applyFill="1" applyBorder="1" applyAlignment="1">
      <alignment vertical="center"/>
    </xf>
    <xf numFmtId="0" fontId="0" fillId="0" borderId="37"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41" xfId="0" applyFill="1" applyBorder="1" applyAlignment="1">
      <alignment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3" borderId="14"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9" xfId="0" applyFill="1" applyBorder="1" applyAlignment="1">
      <alignment vertical="center"/>
    </xf>
    <xf numFmtId="0" fontId="0" fillId="3" borderId="10" xfId="0" applyFill="1" applyBorder="1" applyAlignment="1">
      <alignment vertical="center"/>
    </xf>
    <xf numFmtId="0" fontId="0" fillId="0" borderId="51" xfId="0" applyFill="1" applyBorder="1" applyAlignment="1">
      <alignment horizontal="right" vertical="center"/>
    </xf>
    <xf numFmtId="0" fontId="0" fillId="0" borderId="35" xfId="0" applyFill="1" applyBorder="1" applyAlignment="1">
      <alignment vertical="center"/>
    </xf>
    <xf numFmtId="0" fontId="0" fillId="0" borderId="3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0" xfId="0" applyFill="1" applyAlignment="1">
      <alignment vertical="center"/>
    </xf>
    <xf numFmtId="0" fontId="0" fillId="2" borderId="8" xfId="0" applyFill="1" applyBorder="1" applyAlignment="1">
      <alignment horizontal="center" vertical="center"/>
    </xf>
    <xf numFmtId="0" fontId="0" fillId="0" borderId="0" xfId="0" applyFill="1" applyBorder="1" applyAlignment="1">
      <alignment vertical="center" shrinkToFit="1"/>
    </xf>
    <xf numFmtId="0" fontId="0" fillId="0" borderId="13" xfId="0" applyBorder="1" applyAlignment="1">
      <alignment vertical="center"/>
    </xf>
    <xf numFmtId="0" fontId="0" fillId="2" borderId="8" xfId="0" applyFill="1" applyBorder="1" applyAlignment="1">
      <alignment horizontal="right" vertical="center"/>
    </xf>
    <xf numFmtId="0" fontId="0" fillId="0" borderId="14" xfId="0" applyBorder="1" applyAlignment="1">
      <alignment vertical="center"/>
    </xf>
    <xf numFmtId="0" fontId="0" fillId="0" borderId="0" xfId="0" applyBorder="1" applyAlignment="1">
      <alignment horizontal="right"/>
    </xf>
    <xf numFmtId="0" fontId="0" fillId="2" borderId="3" xfId="0" applyFill="1" applyBorder="1" applyAlignment="1">
      <alignment vertical="center"/>
    </xf>
    <xf numFmtId="38" fontId="1" fillId="0" borderId="21" xfId="17" applyFont="1" applyBorder="1" applyAlignment="1">
      <alignment vertical="center" shrinkToFit="1"/>
    </xf>
    <xf numFmtId="38" fontId="1" fillId="0" borderId="20" xfId="17" applyFont="1" applyBorder="1" applyAlignment="1">
      <alignment vertical="center" shrinkToFit="1"/>
    </xf>
    <xf numFmtId="38" fontId="1" fillId="0" borderId="52" xfId="17" applyFont="1" applyBorder="1" applyAlignment="1">
      <alignment vertical="center"/>
    </xf>
    <xf numFmtId="38" fontId="1" fillId="0" borderId="53" xfId="17" applyFont="1" applyBorder="1" applyAlignment="1">
      <alignment vertical="center"/>
    </xf>
    <xf numFmtId="38" fontId="1" fillId="0" borderId="54" xfId="17" applyFont="1" applyBorder="1" applyAlignment="1">
      <alignment vertical="center"/>
    </xf>
    <xf numFmtId="38" fontId="1" fillId="0" borderId="55" xfId="17" applyFont="1" applyBorder="1" applyAlignment="1">
      <alignment vertical="center"/>
    </xf>
    <xf numFmtId="38" fontId="1" fillId="0" borderId="54" xfId="17" applyFont="1" applyFill="1" applyBorder="1" applyAlignment="1">
      <alignment vertical="center"/>
    </xf>
    <xf numFmtId="38" fontId="1" fillId="0" borderId="21" xfId="17" applyFont="1" applyFill="1" applyBorder="1" applyAlignment="1">
      <alignment vertical="center" shrinkToFit="1"/>
    </xf>
    <xf numFmtId="38" fontId="1" fillId="0" borderId="21" xfId="17" applyFont="1" applyFill="1" applyBorder="1" applyAlignment="1">
      <alignment horizontal="center" vertical="center"/>
    </xf>
    <xf numFmtId="38" fontId="1" fillId="0" borderId="52" xfId="17" applyFont="1" applyFill="1" applyBorder="1" applyAlignment="1">
      <alignment vertical="center"/>
    </xf>
    <xf numFmtId="38" fontId="1" fillId="0" borderId="53" xfId="17" applyFont="1" applyFill="1" applyBorder="1" applyAlignment="1">
      <alignment vertical="center"/>
    </xf>
    <xf numFmtId="38" fontId="1" fillId="0" borderId="20" xfId="17" applyFont="1" applyFill="1" applyBorder="1" applyAlignment="1">
      <alignment vertical="center" shrinkToFit="1"/>
    </xf>
    <xf numFmtId="38" fontId="1" fillId="0" borderId="56" xfId="17" applyFont="1" applyFill="1" applyBorder="1" applyAlignment="1">
      <alignment vertical="center"/>
    </xf>
    <xf numFmtId="38" fontId="1" fillId="0" borderId="22" xfId="17" applyFont="1" applyFill="1" applyBorder="1" applyAlignment="1">
      <alignment horizontal="center" vertical="center"/>
    </xf>
    <xf numFmtId="0" fontId="0" fillId="0" borderId="51" xfId="0" applyFill="1" applyBorder="1" applyAlignment="1">
      <alignment vertical="center"/>
    </xf>
    <xf numFmtId="0" fontId="0" fillId="2" borderId="27" xfId="0" applyFill="1" applyBorder="1" applyAlignment="1">
      <alignment vertical="center"/>
    </xf>
    <xf numFmtId="0" fontId="0" fillId="0" borderId="51" xfId="0" applyBorder="1" applyAlignment="1">
      <alignment vertical="center"/>
    </xf>
    <xf numFmtId="0" fontId="21" fillId="0" borderId="0" xfId="21" applyFont="1" applyAlignment="1">
      <alignment horizontal="right"/>
      <protection/>
    </xf>
    <xf numFmtId="0" fontId="4" fillId="2" borderId="27" xfId="0" applyFont="1" applyFill="1" applyBorder="1" applyAlignment="1">
      <alignment vertical="center"/>
    </xf>
    <xf numFmtId="0" fontId="4" fillId="2" borderId="3" xfId="0" applyFont="1" applyFill="1" applyBorder="1" applyAlignment="1">
      <alignment vertical="center"/>
    </xf>
    <xf numFmtId="0" fontId="0" fillId="0" borderId="30" xfId="0" applyFill="1" applyBorder="1" applyAlignment="1">
      <alignment horizontal="right" vertical="center"/>
    </xf>
    <xf numFmtId="0" fontId="0" fillId="0" borderId="27" xfId="0" applyFill="1" applyBorder="1" applyAlignment="1">
      <alignment horizontal="right" vertical="center"/>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0" fontId="0" fillId="0" borderId="5" xfId="0" applyBorder="1" applyAlignment="1">
      <alignment horizontal="right" vertical="center"/>
    </xf>
    <xf numFmtId="0" fontId="0" fillId="0" borderId="5" xfId="0" applyBorder="1" applyAlignment="1">
      <alignment horizontal="center" vertical="center"/>
    </xf>
    <xf numFmtId="0" fontId="0" fillId="0" borderId="5" xfId="0" applyBorder="1" applyAlignment="1">
      <alignment vertical="center"/>
    </xf>
    <xf numFmtId="0" fontId="0" fillId="0" borderId="26" xfId="0" applyBorder="1" applyAlignment="1">
      <alignmen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46" xfId="0" applyBorder="1" applyAlignment="1">
      <alignment vertical="center"/>
    </xf>
    <xf numFmtId="0" fontId="0" fillId="0" borderId="11" xfId="0" applyBorder="1" applyAlignment="1">
      <alignment vertical="center"/>
    </xf>
    <xf numFmtId="0" fontId="0" fillId="2" borderId="11" xfId="0" applyFill="1" applyBorder="1" applyAlignment="1">
      <alignment vertical="center"/>
    </xf>
    <xf numFmtId="0" fontId="0" fillId="4" borderId="30" xfId="0" applyFill="1" applyBorder="1" applyAlignment="1">
      <alignment horizontal="right" vertical="center"/>
    </xf>
    <xf numFmtId="0" fontId="0" fillId="4" borderId="27" xfId="0" applyFill="1" applyBorder="1" applyAlignment="1">
      <alignment horizontal="right" vertical="center"/>
    </xf>
    <xf numFmtId="0" fontId="0" fillId="4" borderId="42" xfId="0" applyFill="1" applyBorder="1" applyAlignment="1">
      <alignment vertical="center"/>
    </xf>
    <xf numFmtId="0" fontId="0" fillId="4" borderId="30" xfId="0" applyFill="1" applyBorder="1" applyAlignment="1">
      <alignment vertical="center"/>
    </xf>
    <xf numFmtId="0" fontId="0" fillId="4" borderId="33" xfId="0" applyFill="1" applyBorder="1" applyAlignment="1">
      <alignment vertical="center"/>
    </xf>
    <xf numFmtId="0" fontId="4" fillId="0" borderId="0" xfId="0" applyFont="1" applyAlignment="1">
      <alignment/>
    </xf>
    <xf numFmtId="0" fontId="0" fillId="2" borderId="7" xfId="0" applyFill="1" applyBorder="1" applyAlignment="1">
      <alignment vertical="center"/>
    </xf>
    <xf numFmtId="0" fontId="4" fillId="0" borderId="0" xfId="23" applyFont="1" applyFill="1" applyBorder="1" applyAlignment="1">
      <alignment vertical="center"/>
      <protection/>
    </xf>
    <xf numFmtId="0" fontId="0" fillId="0" borderId="0" xfId="23" applyFont="1" applyFill="1" applyBorder="1" applyAlignment="1">
      <alignment horizontal="center" vertical="center" shrinkToFit="1"/>
      <protection/>
    </xf>
    <xf numFmtId="0" fontId="0" fillId="0" borderId="0" xfId="23" applyFont="1" applyFill="1" applyBorder="1" applyAlignment="1">
      <alignment vertical="center"/>
      <protection/>
    </xf>
    <xf numFmtId="0" fontId="0" fillId="0" borderId="0" xfId="23" applyFont="1" applyFill="1" applyBorder="1" applyAlignment="1">
      <alignment horizontal="center" vertical="center"/>
      <protection/>
    </xf>
    <xf numFmtId="0" fontId="0" fillId="0" borderId="0" xfId="23" applyFont="1" applyBorder="1" applyAlignment="1">
      <alignment horizontal="center" vertical="center"/>
      <protection/>
    </xf>
    <xf numFmtId="0" fontId="5" fillId="3" borderId="3" xfId="0" applyFont="1" applyFill="1" applyBorder="1" applyAlignment="1">
      <alignment horizontal="distributed" vertical="center"/>
    </xf>
    <xf numFmtId="0" fontId="0" fillId="0" borderId="0" xfId="0" applyFont="1" applyAlignment="1">
      <alignment horizontal="distributed" vertical="center" indent="1"/>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 fillId="0" borderId="60" xfId="0" applyFont="1" applyBorder="1" applyAlignment="1">
      <alignment vertical="center"/>
    </xf>
    <xf numFmtId="0" fontId="0" fillId="0" borderId="60" xfId="0" applyBorder="1" applyAlignment="1">
      <alignment vertical="center"/>
    </xf>
    <xf numFmtId="38" fontId="18" fillId="0" borderId="0" xfId="17" applyFont="1" applyAlignment="1">
      <alignment horizontal="center" vertical="center"/>
    </xf>
    <xf numFmtId="38" fontId="14" fillId="0" borderId="0" xfId="17" applyFont="1" applyAlignment="1">
      <alignment horizontal="center" vertical="center"/>
    </xf>
    <xf numFmtId="38" fontId="18" fillId="0" borderId="0" xfId="17" applyFont="1" applyAlignment="1">
      <alignment horizontal="left" vertical="center"/>
    </xf>
    <xf numFmtId="38" fontId="18" fillId="0" borderId="0" xfId="17" applyFont="1" applyBorder="1" applyAlignment="1">
      <alignment vertical="center"/>
    </xf>
    <xf numFmtId="38" fontId="14" fillId="0" borderId="0" xfId="17" applyFont="1" applyBorder="1" applyAlignment="1">
      <alignment vertical="center"/>
    </xf>
    <xf numFmtId="38" fontId="14" fillId="0" borderId="0" xfId="17" applyFont="1"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2" borderId="61" xfId="0" applyFill="1" applyBorder="1" applyAlignment="1">
      <alignment vertical="center"/>
    </xf>
    <xf numFmtId="0" fontId="0" fillId="2" borderId="62" xfId="0" applyFill="1" applyBorder="1" applyAlignment="1">
      <alignment vertical="center"/>
    </xf>
    <xf numFmtId="0" fontId="0" fillId="2" borderId="63" xfId="0" applyFill="1" applyBorder="1" applyAlignment="1">
      <alignment vertical="center"/>
    </xf>
    <xf numFmtId="0" fontId="0" fillId="2" borderId="64" xfId="0" applyFill="1" applyBorder="1" applyAlignment="1">
      <alignment vertical="center"/>
    </xf>
    <xf numFmtId="0" fontId="0" fillId="2" borderId="65" xfId="0" applyFill="1" applyBorder="1" applyAlignment="1">
      <alignment vertical="center"/>
    </xf>
    <xf numFmtId="0" fontId="0" fillId="4" borderId="61" xfId="0"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Fill="1" applyBorder="1" applyAlignment="1">
      <alignment vertical="center"/>
    </xf>
    <xf numFmtId="0" fontId="0" fillId="0" borderId="68" xfId="0" applyFill="1" applyBorder="1" applyAlignment="1">
      <alignment vertical="center"/>
    </xf>
    <xf numFmtId="0" fontId="0" fillId="0" borderId="69" xfId="0" applyBorder="1" applyAlignment="1">
      <alignment vertical="center"/>
    </xf>
    <xf numFmtId="0" fontId="0" fillId="0" borderId="67" xfId="0"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Fill="1" applyBorder="1" applyAlignment="1">
      <alignment vertical="center"/>
    </xf>
    <xf numFmtId="0" fontId="3" fillId="0" borderId="73" xfId="0" applyFont="1" applyBorder="1" applyAlignment="1">
      <alignment vertical="center"/>
    </xf>
    <xf numFmtId="0" fontId="0" fillId="0" borderId="74" xfId="0" applyBorder="1" applyAlignment="1">
      <alignment horizontal="right"/>
    </xf>
    <xf numFmtId="0" fontId="0" fillId="0" borderId="16" xfId="0" applyBorder="1" applyAlignment="1">
      <alignment vertical="center"/>
    </xf>
    <xf numFmtId="0" fontId="0" fillId="0" borderId="16" xfId="0" applyFill="1" applyBorder="1" applyAlignment="1">
      <alignment vertical="center"/>
    </xf>
    <xf numFmtId="0" fontId="5" fillId="3" borderId="6" xfId="0" applyFont="1" applyFill="1" applyBorder="1" applyAlignment="1">
      <alignment horizontal="distributed" vertical="center"/>
    </xf>
    <xf numFmtId="0" fontId="0" fillId="0" borderId="16" xfId="0" applyFill="1" applyBorder="1" applyAlignment="1">
      <alignment horizontal="right"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2" xfId="0" applyFill="1" applyBorder="1" applyAlignment="1">
      <alignment horizontal="center" vertical="center"/>
    </xf>
    <xf numFmtId="0" fontId="0" fillId="4" borderId="2"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right" vertical="center"/>
    </xf>
    <xf numFmtId="0" fontId="0" fillId="4" borderId="39" xfId="0" applyFill="1" applyBorder="1" applyAlignment="1">
      <alignment vertical="center"/>
    </xf>
    <xf numFmtId="0" fontId="0" fillId="4" borderId="2" xfId="0" applyFill="1" applyBorder="1" applyAlignment="1">
      <alignment vertical="center"/>
    </xf>
    <xf numFmtId="0" fontId="0" fillId="4" borderId="40" xfId="0" applyFill="1" applyBorder="1" applyAlignment="1">
      <alignment vertical="center"/>
    </xf>
    <xf numFmtId="0" fontId="0" fillId="4" borderId="67" xfId="0" applyFill="1" applyBorder="1" applyAlignment="1">
      <alignment vertical="center"/>
    </xf>
    <xf numFmtId="0" fontId="0" fillId="0" borderId="36" xfId="0" applyFill="1" applyBorder="1" applyAlignment="1">
      <alignment vertical="center"/>
    </xf>
    <xf numFmtId="0" fontId="0" fillId="4" borderId="36" xfId="0" applyFill="1" applyBorder="1" applyAlignment="1">
      <alignment vertical="center"/>
    </xf>
    <xf numFmtId="0" fontId="0" fillId="0" borderId="0" xfId="23" applyBorder="1">
      <alignment vertical="center"/>
      <protection/>
    </xf>
    <xf numFmtId="38" fontId="12" fillId="3" borderId="11" xfId="17" applyFont="1" applyFill="1" applyBorder="1" applyAlignment="1">
      <alignment horizontal="center" vertical="center"/>
    </xf>
    <xf numFmtId="38" fontId="12" fillId="3" borderId="48" xfId="17" applyFont="1" applyFill="1" applyBorder="1" applyAlignment="1">
      <alignment horizontal="center" vertical="center"/>
    </xf>
    <xf numFmtId="38" fontId="12" fillId="3" borderId="49" xfId="17" applyFont="1" applyFill="1" applyBorder="1" applyAlignment="1">
      <alignment horizontal="center" vertical="center"/>
    </xf>
    <xf numFmtId="38" fontId="12" fillId="3" borderId="50" xfId="17" applyFont="1" applyFill="1" applyBorder="1" applyAlignment="1">
      <alignment horizontal="center" vertical="center"/>
    </xf>
    <xf numFmtId="38" fontId="12" fillId="3" borderId="12" xfId="17" applyFont="1" applyFill="1" applyBorder="1" applyAlignment="1">
      <alignment horizontal="center" vertical="center"/>
    </xf>
    <xf numFmtId="220" fontId="1" fillId="0" borderId="2" xfId="17" applyNumberFormat="1" applyFont="1" applyBorder="1" applyAlignment="1">
      <alignment vertical="center"/>
    </xf>
    <xf numFmtId="220" fontId="1" fillId="0" borderId="3" xfId="17" applyNumberFormat="1" applyFont="1" applyBorder="1" applyAlignment="1">
      <alignment vertical="center"/>
    </xf>
    <xf numFmtId="220" fontId="1" fillId="0" borderId="39" xfId="17" applyNumberFormat="1" applyFont="1" applyBorder="1" applyAlignment="1">
      <alignment vertical="center"/>
    </xf>
    <xf numFmtId="220" fontId="1" fillId="0" borderId="40" xfId="17" applyNumberFormat="1" applyFont="1" applyBorder="1" applyAlignment="1">
      <alignment vertical="center"/>
    </xf>
    <xf numFmtId="220" fontId="1" fillId="0" borderId="3" xfId="17" applyNumberFormat="1" applyFont="1" applyBorder="1" applyAlignment="1">
      <alignment horizontal="center" vertical="center"/>
    </xf>
    <xf numFmtId="220" fontId="1" fillId="0" borderId="2" xfId="17" applyNumberFormat="1" applyFont="1" applyBorder="1" applyAlignment="1">
      <alignment horizontal="center" vertical="center"/>
    </xf>
    <xf numFmtId="220" fontId="1" fillId="0" borderId="16" xfId="17" applyNumberFormat="1" applyFont="1" applyBorder="1" applyAlignment="1">
      <alignment vertical="center"/>
    </xf>
    <xf numFmtId="220" fontId="1" fillId="0" borderId="75" xfId="17" applyNumberFormat="1" applyFont="1" applyBorder="1" applyAlignment="1">
      <alignment horizontal="center" vertical="center"/>
    </xf>
    <xf numFmtId="220" fontId="1" fillId="0" borderId="31" xfId="17" applyNumberFormat="1" applyFont="1" applyBorder="1" applyAlignment="1">
      <alignment vertical="center"/>
    </xf>
    <xf numFmtId="220" fontId="1" fillId="0" borderId="40" xfId="17" applyNumberFormat="1" applyFont="1" applyBorder="1" applyAlignment="1">
      <alignment horizontal="center" vertical="center"/>
    </xf>
    <xf numFmtId="220" fontId="1" fillId="0" borderId="5" xfId="17" applyNumberFormat="1" applyFont="1" applyBorder="1" applyAlignment="1">
      <alignment vertical="center"/>
    </xf>
    <xf numFmtId="220" fontId="1" fillId="0" borderId="76" xfId="17" applyNumberFormat="1" applyFont="1" applyBorder="1" applyAlignment="1">
      <alignment vertical="center"/>
    </xf>
    <xf numFmtId="220" fontId="1" fillId="0" borderId="17" xfId="17" applyNumberFormat="1" applyFont="1" applyBorder="1" applyAlignment="1">
      <alignment vertical="center"/>
    </xf>
    <xf numFmtId="220" fontId="1" fillId="0" borderId="77" xfId="17" applyNumberFormat="1" applyFont="1" applyBorder="1" applyAlignment="1">
      <alignment vertical="center"/>
    </xf>
    <xf numFmtId="220" fontId="1" fillId="0" borderId="78" xfId="17" applyNumberFormat="1" applyFont="1" applyBorder="1" applyAlignment="1">
      <alignment vertical="center"/>
    </xf>
    <xf numFmtId="220" fontId="1" fillId="0" borderId="19" xfId="17" applyNumberFormat="1" applyFont="1" applyBorder="1" applyAlignment="1">
      <alignment vertical="center"/>
    </xf>
    <xf numFmtId="220" fontId="1" fillId="0" borderId="79" xfId="17" applyNumberFormat="1" applyFont="1" applyBorder="1" applyAlignment="1">
      <alignment vertical="center"/>
    </xf>
    <xf numFmtId="220" fontId="1" fillId="0" borderId="80" xfId="17" applyNumberFormat="1" applyFont="1" applyBorder="1" applyAlignment="1">
      <alignment vertical="center"/>
    </xf>
    <xf numFmtId="220" fontId="1" fillId="0" borderId="81" xfId="17" applyNumberFormat="1" applyFont="1" applyBorder="1" applyAlignment="1">
      <alignment vertical="center"/>
    </xf>
    <xf numFmtId="220" fontId="1" fillId="0" borderId="82" xfId="17" applyNumberFormat="1" applyFont="1" applyBorder="1" applyAlignment="1">
      <alignment vertical="center"/>
    </xf>
    <xf numFmtId="220" fontId="1" fillId="0" borderId="83" xfId="17" applyNumberFormat="1" applyFont="1" applyBorder="1" applyAlignment="1">
      <alignment vertical="center"/>
    </xf>
    <xf numFmtId="220" fontId="1" fillId="0" borderId="84" xfId="17" applyNumberFormat="1" applyFont="1" applyBorder="1" applyAlignment="1">
      <alignment vertical="center"/>
    </xf>
    <xf numFmtId="220" fontId="1" fillId="0" borderId="83" xfId="17" applyNumberFormat="1" applyFont="1" applyFill="1" applyBorder="1" applyAlignment="1">
      <alignment vertical="center"/>
    </xf>
    <xf numFmtId="220" fontId="1" fillId="0" borderId="85" xfId="17" applyNumberFormat="1" applyFont="1" applyFill="1" applyBorder="1" applyAlignment="1">
      <alignment vertical="center"/>
    </xf>
    <xf numFmtId="220" fontId="1" fillId="0" borderId="84" xfId="17" applyNumberFormat="1" applyFont="1" applyFill="1" applyBorder="1" applyAlignment="1">
      <alignment vertical="center"/>
    </xf>
    <xf numFmtId="220" fontId="1" fillId="0" borderId="11" xfId="17" applyNumberFormat="1" applyFont="1" applyFill="1" applyBorder="1" applyAlignment="1">
      <alignment vertical="center"/>
    </xf>
    <xf numFmtId="220" fontId="1" fillId="0" borderId="47" xfId="17" applyNumberFormat="1" applyFont="1" applyFill="1" applyBorder="1" applyAlignment="1">
      <alignment vertical="center"/>
    </xf>
    <xf numFmtId="220" fontId="1" fillId="0" borderId="80" xfId="17" applyNumberFormat="1" applyFont="1" applyFill="1" applyBorder="1" applyAlignment="1">
      <alignment vertical="center"/>
    </xf>
    <xf numFmtId="220" fontId="1" fillId="0" borderId="86" xfId="17" applyNumberFormat="1" applyFont="1" applyFill="1" applyBorder="1" applyAlignment="1">
      <alignment vertical="center"/>
    </xf>
    <xf numFmtId="220" fontId="1" fillId="0" borderId="87" xfId="17" applyNumberFormat="1" applyFont="1" applyFill="1" applyBorder="1" applyAlignment="1">
      <alignment vertical="center"/>
    </xf>
    <xf numFmtId="220" fontId="1" fillId="0" borderId="11" xfId="17" applyNumberFormat="1" applyFont="1" applyBorder="1" applyAlignment="1">
      <alignment vertical="center"/>
    </xf>
    <xf numFmtId="220" fontId="1" fillId="0" borderId="47" xfId="17" applyNumberFormat="1" applyFont="1" applyBorder="1" applyAlignment="1">
      <alignment vertical="center"/>
    </xf>
    <xf numFmtId="220" fontId="1" fillId="0" borderId="88" xfId="17" applyNumberFormat="1" applyFont="1" applyBorder="1" applyAlignment="1">
      <alignment vertical="center"/>
    </xf>
    <xf numFmtId="220" fontId="1" fillId="0" borderId="89" xfId="17" applyNumberFormat="1" applyFont="1" applyBorder="1" applyAlignment="1">
      <alignment vertical="center"/>
    </xf>
    <xf numFmtId="220" fontId="1" fillId="0" borderId="89" xfId="17" applyNumberFormat="1" applyFont="1" applyFill="1" applyBorder="1" applyAlignment="1">
      <alignment vertical="center"/>
    </xf>
    <xf numFmtId="220" fontId="1" fillId="0" borderId="46" xfId="17" applyNumberFormat="1" applyFont="1" applyFill="1" applyBorder="1" applyAlignment="1">
      <alignment vertical="center"/>
    </xf>
    <xf numFmtId="220" fontId="1" fillId="0" borderId="90" xfId="17" applyNumberFormat="1" applyFont="1" applyFill="1" applyBorder="1" applyAlignment="1">
      <alignment vertical="center"/>
    </xf>
    <xf numFmtId="220" fontId="1" fillId="0" borderId="91" xfId="17" applyNumberFormat="1" applyFont="1" applyBorder="1" applyAlignment="1">
      <alignment vertical="center"/>
    </xf>
    <xf numFmtId="220" fontId="1" fillId="0" borderId="92" xfId="17" applyNumberFormat="1" applyFont="1" applyBorder="1" applyAlignment="1">
      <alignment vertical="center"/>
    </xf>
    <xf numFmtId="220" fontId="1" fillId="0" borderId="88" xfId="17" applyNumberFormat="1" applyFont="1" applyFill="1" applyBorder="1" applyAlignment="1">
      <alignment vertical="center"/>
    </xf>
    <xf numFmtId="220" fontId="1" fillId="0" borderId="78" xfId="17" applyNumberFormat="1" applyFont="1" applyFill="1" applyBorder="1" applyAlignment="1">
      <alignment vertical="center"/>
    </xf>
    <xf numFmtId="38" fontId="1" fillId="0" borderId="16" xfId="17" applyFont="1" applyBorder="1" applyAlignment="1">
      <alignment vertical="center" wrapText="1"/>
    </xf>
    <xf numFmtId="38" fontId="1" fillId="0" borderId="31" xfId="17" applyFont="1" applyBorder="1" applyAlignment="1">
      <alignment vertical="center" wrapText="1"/>
    </xf>
    <xf numFmtId="38" fontId="1" fillId="0" borderId="2" xfId="17" applyFont="1" applyBorder="1" applyAlignment="1">
      <alignment horizontal="center" vertical="center" wrapText="1"/>
    </xf>
    <xf numFmtId="38" fontId="12" fillId="0" borderId="2" xfId="17" applyFont="1" applyBorder="1" applyAlignment="1">
      <alignment horizontal="center" vertical="center" wrapText="1"/>
    </xf>
    <xf numFmtId="38" fontId="1" fillId="0" borderId="2" xfId="17" applyFont="1" applyBorder="1" applyAlignment="1">
      <alignment horizontal="right" vertical="center" wrapText="1"/>
    </xf>
    <xf numFmtId="38" fontId="1" fillId="0" borderId="12" xfId="17" applyFont="1" applyBorder="1" applyAlignment="1">
      <alignment horizontal="left" vertical="center" wrapText="1"/>
    </xf>
    <xf numFmtId="38" fontId="1" fillId="0" borderId="5" xfId="17" applyFont="1" applyBorder="1" applyAlignment="1">
      <alignment horizontal="left" vertical="center" wrapText="1"/>
    </xf>
    <xf numFmtId="38" fontId="1" fillId="0" borderId="26" xfId="17" applyFont="1" applyBorder="1" applyAlignment="1">
      <alignment horizontal="left" vertical="center" wrapText="1"/>
    </xf>
    <xf numFmtId="38" fontId="1" fillId="0" borderId="8" xfId="17" applyFont="1" applyBorder="1" applyAlignment="1">
      <alignment horizontal="left" vertical="center" wrapText="1"/>
    </xf>
    <xf numFmtId="38" fontId="1" fillId="0" borderId="0" xfId="17" applyFont="1" applyBorder="1" applyAlignment="1">
      <alignment horizontal="left" vertical="center" wrapText="1"/>
    </xf>
    <xf numFmtId="38" fontId="1" fillId="0" borderId="32" xfId="17" applyFont="1" applyBorder="1" applyAlignment="1">
      <alignment horizontal="left" vertical="center" wrapText="1"/>
    </xf>
    <xf numFmtId="38" fontId="1" fillId="0" borderId="6" xfId="17" applyFont="1" applyBorder="1" applyAlignment="1">
      <alignment horizontal="left" vertical="center" wrapText="1"/>
    </xf>
    <xf numFmtId="38" fontId="1" fillId="0" borderId="4" xfId="17" applyFont="1" applyBorder="1" applyAlignment="1">
      <alignment horizontal="left" vertical="center" wrapText="1"/>
    </xf>
    <xf numFmtId="38" fontId="1" fillId="0" borderId="7" xfId="17" applyFont="1" applyBorder="1" applyAlignment="1">
      <alignment horizontal="left" vertical="center" wrapText="1"/>
    </xf>
    <xf numFmtId="38" fontId="12" fillId="0" borderId="0" xfId="17" applyFont="1" applyBorder="1" applyAlignment="1">
      <alignment horizontal="center" vertical="center" wrapText="1"/>
    </xf>
    <xf numFmtId="38" fontId="1" fillId="0" borderId="0" xfId="17" applyFont="1" applyBorder="1" applyAlignment="1">
      <alignment horizontal="right" vertical="center" wrapText="1"/>
    </xf>
    <xf numFmtId="38" fontId="1" fillId="0" borderId="11" xfId="17" applyFont="1" applyBorder="1" applyAlignment="1">
      <alignment horizontal="center" vertical="center" wrapText="1"/>
    </xf>
    <xf numFmtId="38" fontId="1" fillId="0" borderId="11" xfId="17" applyFont="1" applyBorder="1" applyAlignment="1">
      <alignment horizontal="right" vertical="center" wrapText="1"/>
    </xf>
    <xf numFmtId="38" fontId="0" fillId="0" borderId="2" xfId="17" applyBorder="1" applyAlignment="1">
      <alignment vertical="center"/>
    </xf>
    <xf numFmtId="38" fontId="0" fillId="0" borderId="3" xfId="17" applyBorder="1" applyAlignment="1">
      <alignment vertical="center"/>
    </xf>
    <xf numFmtId="38" fontId="0" fillId="0" borderId="2" xfId="17" applyFont="1" applyFill="1" applyBorder="1" applyAlignment="1">
      <alignment vertical="center"/>
    </xf>
    <xf numFmtId="182" fontId="0" fillId="0" borderId="3" xfId="17" applyNumberFormat="1" applyBorder="1" applyAlignment="1">
      <alignment vertical="center"/>
    </xf>
    <xf numFmtId="182" fontId="0" fillId="0" borderId="2" xfId="17" applyNumberFormat="1" applyFont="1" applyFill="1" applyBorder="1" applyAlignment="1">
      <alignment vertical="center"/>
    </xf>
    <xf numFmtId="40" fontId="0" fillId="0" borderId="2" xfId="17" applyNumberFormat="1" applyFont="1" applyBorder="1" applyAlignment="1">
      <alignment vertical="center"/>
    </xf>
    <xf numFmtId="40" fontId="0" fillId="0" borderId="2" xfId="17" applyNumberFormat="1" applyBorder="1" applyAlignment="1">
      <alignment vertical="center"/>
    </xf>
    <xf numFmtId="40" fontId="0" fillId="0" borderId="3" xfId="17" applyNumberFormat="1" applyBorder="1" applyAlignment="1">
      <alignment vertical="center"/>
    </xf>
    <xf numFmtId="182" fontId="0" fillId="0" borderId="3" xfId="17" applyNumberFormat="1" applyFont="1" applyFill="1" applyBorder="1" applyAlignment="1">
      <alignment vertical="center"/>
    </xf>
    <xf numFmtId="182" fontId="0" fillId="0" borderId="39" xfId="17" applyNumberFormat="1" applyFont="1" applyFill="1" applyBorder="1" applyAlignment="1">
      <alignment vertical="center"/>
    </xf>
    <xf numFmtId="182" fontId="0" fillId="0" borderId="40" xfId="17" applyNumberFormat="1" applyFont="1" applyFill="1" applyBorder="1" applyAlignment="1">
      <alignment vertical="center"/>
    </xf>
    <xf numFmtId="182" fontId="0" fillId="0" borderId="40" xfId="17" applyNumberFormat="1" applyBorder="1" applyAlignment="1">
      <alignment vertical="center"/>
    </xf>
    <xf numFmtId="182" fontId="0" fillId="0" borderId="93" xfId="17" applyNumberFormat="1" applyBorder="1" applyAlignment="1">
      <alignment vertical="center"/>
    </xf>
    <xf numFmtId="220" fontId="1" fillId="0" borderId="75" xfId="17" applyNumberFormat="1" applyFont="1" applyBorder="1" applyAlignment="1">
      <alignment vertical="center"/>
    </xf>
    <xf numFmtId="220" fontId="1" fillId="0" borderId="94" xfId="17" applyNumberFormat="1" applyFont="1" applyBorder="1" applyAlignment="1">
      <alignment vertical="center"/>
    </xf>
    <xf numFmtId="38" fontId="5" fillId="0" borderId="0" xfId="17" applyFont="1" applyBorder="1" applyAlignment="1">
      <alignment vertical="center"/>
    </xf>
    <xf numFmtId="38" fontId="5" fillId="0" borderId="2" xfId="17" applyFont="1" applyBorder="1" applyAlignment="1">
      <alignment vertical="center"/>
    </xf>
    <xf numFmtId="38" fontId="0" fillId="0" borderId="39" xfId="17" applyBorder="1" applyAlignment="1">
      <alignment vertical="center"/>
    </xf>
    <xf numFmtId="38" fontId="0" fillId="0" borderId="40" xfId="17" applyBorder="1" applyAlignment="1">
      <alignment vertical="center"/>
    </xf>
    <xf numFmtId="40" fontId="0" fillId="0" borderId="3" xfId="17" applyNumberFormat="1" applyFont="1" applyBorder="1" applyAlignment="1">
      <alignment vertical="center"/>
    </xf>
    <xf numFmtId="40" fontId="0" fillId="0" borderId="39" xfId="17" applyNumberFormat="1" applyFont="1" applyBorder="1" applyAlignment="1">
      <alignment vertical="center"/>
    </xf>
    <xf numFmtId="40" fontId="0" fillId="0" borderId="40" xfId="17" applyNumberFormat="1" applyFont="1" applyBorder="1" applyAlignment="1">
      <alignment vertical="center"/>
    </xf>
    <xf numFmtId="182" fontId="1" fillId="0" borderId="2" xfId="17" applyNumberFormat="1" applyFont="1" applyBorder="1" applyAlignment="1">
      <alignment horizontal="right" vertical="center" wrapText="1"/>
    </xf>
    <xf numFmtId="182" fontId="1" fillId="0" borderId="11" xfId="17" applyNumberFormat="1" applyFont="1" applyBorder="1" applyAlignment="1">
      <alignment horizontal="right" vertical="center" wrapText="1"/>
    </xf>
    <xf numFmtId="38" fontId="12" fillId="0" borderId="2" xfId="17" applyFont="1" applyBorder="1" applyAlignment="1">
      <alignment horizontal="center" vertical="center"/>
    </xf>
    <xf numFmtId="198" fontId="1" fillId="0" borderId="0" xfId="17" applyNumberFormat="1" applyFont="1" applyFill="1" applyAlignment="1">
      <alignment vertical="center"/>
    </xf>
    <xf numFmtId="198" fontId="12" fillId="3" borderId="11" xfId="17" applyNumberFormat="1" applyFont="1" applyFill="1" applyBorder="1" applyAlignment="1">
      <alignment horizontal="center" vertical="center"/>
    </xf>
    <xf numFmtId="198" fontId="13" fillId="3" borderId="13" xfId="17" applyNumberFormat="1" applyFont="1" applyFill="1" applyBorder="1" applyAlignment="1">
      <alignment horizontal="center" vertical="center" shrinkToFit="1"/>
    </xf>
    <xf numFmtId="198" fontId="13" fillId="3" borderId="1" xfId="17" applyNumberFormat="1" applyFont="1" applyFill="1" applyBorder="1" applyAlignment="1">
      <alignment horizontal="distributed" vertical="center"/>
    </xf>
    <xf numFmtId="198" fontId="1" fillId="0" borderId="2" xfId="17" applyNumberFormat="1" applyFont="1" applyFill="1" applyBorder="1" applyAlignment="1">
      <alignment vertical="center"/>
    </xf>
    <xf numFmtId="198" fontId="1" fillId="0" borderId="11" xfId="17" applyNumberFormat="1" applyFont="1" applyFill="1" applyBorder="1" applyAlignment="1">
      <alignment vertical="center"/>
    </xf>
    <xf numFmtId="198" fontId="1" fillId="0" borderId="1" xfId="17" applyNumberFormat="1" applyFont="1" applyFill="1" applyBorder="1" applyAlignment="1">
      <alignment vertical="center"/>
    </xf>
    <xf numFmtId="198" fontId="12" fillId="0" borderId="11" xfId="17" applyNumberFormat="1" applyFont="1" applyFill="1" applyBorder="1" applyAlignment="1">
      <alignment horizontal="center" vertical="center"/>
    </xf>
    <xf numFmtId="198" fontId="13" fillId="0" borderId="13" xfId="17" applyNumberFormat="1" applyFont="1" applyFill="1" applyBorder="1" applyAlignment="1">
      <alignment horizontal="center" vertical="center" shrinkToFit="1"/>
    </xf>
    <xf numFmtId="198" fontId="13" fillId="0" borderId="1" xfId="17" applyNumberFormat="1" applyFont="1" applyFill="1" applyBorder="1" applyAlignment="1">
      <alignment horizontal="distributed" vertical="center"/>
    </xf>
    <xf numFmtId="198" fontId="1" fillId="0" borderId="80" xfId="17" applyNumberFormat="1" applyFont="1" applyFill="1" applyBorder="1" applyAlignment="1">
      <alignment vertical="center"/>
    </xf>
    <xf numFmtId="198" fontId="12" fillId="0" borderId="0" xfId="17" applyNumberFormat="1" applyFont="1" applyFill="1" applyAlignment="1">
      <alignment horizontal="right" vertical="center"/>
    </xf>
    <xf numFmtId="198" fontId="12" fillId="3" borderId="12" xfId="17" applyNumberFormat="1" applyFont="1" applyFill="1" applyBorder="1" applyAlignment="1">
      <alignment horizontal="center" vertical="center"/>
    </xf>
    <xf numFmtId="198" fontId="12" fillId="3" borderId="48" xfId="17" applyNumberFormat="1" applyFont="1" applyFill="1" applyBorder="1" applyAlignment="1">
      <alignment horizontal="center" vertical="center"/>
    </xf>
    <xf numFmtId="198" fontId="12" fillId="3" borderId="49" xfId="17" applyNumberFormat="1" applyFont="1" applyFill="1" applyBorder="1" applyAlignment="1">
      <alignment horizontal="center" vertical="center"/>
    </xf>
    <xf numFmtId="198" fontId="12" fillId="3" borderId="50" xfId="17" applyNumberFormat="1" applyFont="1" applyFill="1" applyBorder="1" applyAlignment="1">
      <alignment horizontal="center" vertical="center"/>
    </xf>
    <xf numFmtId="198" fontId="13" fillId="3" borderId="8" xfId="17" applyNumberFormat="1" applyFont="1" applyFill="1" applyBorder="1" applyAlignment="1">
      <alignment horizontal="center" vertical="center" shrinkToFit="1"/>
    </xf>
    <xf numFmtId="198" fontId="13" fillId="3" borderId="14" xfId="17" applyNumberFormat="1" applyFont="1" applyFill="1" applyBorder="1" applyAlignment="1">
      <alignment horizontal="center" vertical="center" shrinkToFit="1"/>
    </xf>
    <xf numFmtId="198" fontId="13" fillId="3" borderId="15" xfId="17" applyNumberFormat="1" applyFont="1" applyFill="1" applyBorder="1" applyAlignment="1">
      <alignment horizontal="center" vertical="center" shrinkToFit="1"/>
    </xf>
    <xf numFmtId="198" fontId="13" fillId="3" borderId="6" xfId="17" applyNumberFormat="1" applyFont="1" applyFill="1" applyBorder="1" applyAlignment="1">
      <alignment horizontal="distributed" vertical="center"/>
    </xf>
    <xf numFmtId="198" fontId="1" fillId="3" borderId="9" xfId="17" applyNumberFormat="1" applyFont="1" applyFill="1" applyBorder="1" applyAlignment="1">
      <alignment vertical="center"/>
    </xf>
    <xf numFmtId="198" fontId="1" fillId="3" borderId="1" xfId="17" applyNumberFormat="1" applyFont="1" applyFill="1" applyBorder="1" applyAlignment="1">
      <alignment vertical="center"/>
    </xf>
    <xf numFmtId="198" fontId="1" fillId="3" borderId="10" xfId="17" applyNumberFormat="1" applyFont="1" applyFill="1" applyBorder="1" applyAlignment="1">
      <alignment vertical="center"/>
    </xf>
    <xf numFmtId="198" fontId="1" fillId="0" borderId="3" xfId="17" applyNumberFormat="1" applyFont="1" applyFill="1" applyBorder="1" applyAlignment="1">
      <alignment vertical="center"/>
    </xf>
    <xf numFmtId="198" fontId="1" fillId="0" borderId="39" xfId="17" applyNumberFormat="1" applyFont="1" applyFill="1" applyBorder="1" applyAlignment="1">
      <alignment vertical="center"/>
    </xf>
    <xf numFmtId="198" fontId="1" fillId="0" borderId="40" xfId="17" applyNumberFormat="1" applyFont="1" applyFill="1" applyBorder="1" applyAlignment="1">
      <alignment vertical="center"/>
    </xf>
    <xf numFmtId="198" fontId="1" fillId="0" borderId="46" xfId="17" applyNumberFormat="1" applyFont="1" applyFill="1" applyBorder="1" applyAlignment="1">
      <alignment vertical="center"/>
    </xf>
    <xf numFmtId="198" fontId="1" fillId="0" borderId="47" xfId="17" applyNumberFormat="1" applyFont="1" applyFill="1" applyBorder="1" applyAlignment="1">
      <alignment vertical="center"/>
    </xf>
    <xf numFmtId="198" fontId="1" fillId="0" borderId="9" xfId="17" applyNumberFormat="1" applyFont="1" applyFill="1" applyBorder="1" applyAlignment="1">
      <alignment vertical="center"/>
    </xf>
    <xf numFmtId="198" fontId="1" fillId="0" borderId="10" xfId="17" applyNumberFormat="1" applyFont="1" applyFill="1" applyBorder="1" applyAlignment="1">
      <alignment vertical="center"/>
    </xf>
    <xf numFmtId="198" fontId="1" fillId="0" borderId="12" xfId="17" applyNumberFormat="1" applyFont="1" applyFill="1" applyBorder="1" applyAlignment="1">
      <alignment vertical="center"/>
    </xf>
    <xf numFmtId="198" fontId="1" fillId="0" borderId="46" xfId="0" applyNumberFormat="1" applyFont="1" applyFill="1" applyBorder="1" applyAlignment="1">
      <alignment vertical="center"/>
    </xf>
    <xf numFmtId="198" fontId="1" fillId="0" borderId="11" xfId="0" applyNumberFormat="1" applyFont="1" applyFill="1" applyBorder="1" applyAlignment="1">
      <alignment vertical="center"/>
    </xf>
    <xf numFmtId="198" fontId="1" fillId="0" borderId="47" xfId="0" applyNumberFormat="1" applyFont="1" applyFill="1" applyBorder="1" applyAlignment="1">
      <alignment vertical="center"/>
    </xf>
    <xf numFmtId="198" fontId="16" fillId="0" borderId="39" xfId="0" applyNumberFormat="1" applyFont="1" applyFill="1" applyBorder="1" applyAlignment="1">
      <alignment vertical="center"/>
    </xf>
    <xf numFmtId="198" fontId="16" fillId="0" borderId="2" xfId="0" applyNumberFormat="1" applyFont="1" applyFill="1" applyBorder="1" applyAlignment="1">
      <alignment vertical="center"/>
    </xf>
    <xf numFmtId="198" fontId="16" fillId="0" borderId="40" xfId="0" applyNumberFormat="1" applyFont="1" applyFill="1" applyBorder="1" applyAlignment="1">
      <alignment vertical="center"/>
    </xf>
    <xf numFmtId="198" fontId="1" fillId="0" borderId="6" xfId="17" applyNumberFormat="1" applyFont="1" applyFill="1" applyBorder="1" applyAlignment="1">
      <alignment vertical="center"/>
    </xf>
    <xf numFmtId="198" fontId="1" fillId="0" borderId="9" xfId="0" applyNumberFormat="1" applyFont="1" applyFill="1" applyBorder="1" applyAlignment="1">
      <alignment vertical="center"/>
    </xf>
    <xf numFmtId="198" fontId="1" fillId="0" borderId="1" xfId="0" applyNumberFormat="1" applyFont="1" applyFill="1" applyBorder="1" applyAlignment="1">
      <alignment vertical="center"/>
    </xf>
    <xf numFmtId="198" fontId="1" fillId="0" borderId="10" xfId="0" applyNumberFormat="1" applyFont="1" applyFill="1" applyBorder="1" applyAlignment="1">
      <alignment vertical="center"/>
    </xf>
    <xf numFmtId="198" fontId="1" fillId="0" borderId="95" xfId="17" applyNumberFormat="1" applyFont="1" applyFill="1" applyBorder="1" applyAlignment="1">
      <alignment vertical="center"/>
    </xf>
    <xf numFmtId="198" fontId="1" fillId="0" borderId="96" xfId="17" applyNumberFormat="1" applyFont="1" applyFill="1" applyBorder="1" applyAlignment="1">
      <alignment vertical="center"/>
    </xf>
    <xf numFmtId="198" fontId="1" fillId="0" borderId="93" xfId="17" applyNumberFormat="1" applyFont="1" applyFill="1" applyBorder="1" applyAlignment="1">
      <alignment vertical="center"/>
    </xf>
    <xf numFmtId="198" fontId="1" fillId="0" borderId="97" xfId="17" applyNumberFormat="1" applyFont="1" applyFill="1" applyBorder="1" applyAlignment="1">
      <alignment vertical="center"/>
    </xf>
    <xf numFmtId="198" fontId="1" fillId="0" borderId="98" xfId="17" applyNumberFormat="1" applyFont="1" applyFill="1" applyBorder="1" applyAlignment="1">
      <alignment vertical="center"/>
    </xf>
    <xf numFmtId="198" fontId="1" fillId="0" borderId="99" xfId="17" applyNumberFormat="1" applyFont="1" applyFill="1" applyBorder="1" applyAlignment="1">
      <alignment vertical="center"/>
    </xf>
    <xf numFmtId="198" fontId="1" fillId="0" borderId="100" xfId="17" applyNumberFormat="1" applyFont="1" applyFill="1" applyBorder="1" applyAlignment="1">
      <alignment vertical="center"/>
    </xf>
    <xf numFmtId="198" fontId="1" fillId="0" borderId="101" xfId="17" applyNumberFormat="1" applyFont="1" applyFill="1" applyBorder="1" applyAlignment="1">
      <alignment vertical="center"/>
    </xf>
    <xf numFmtId="198" fontId="1" fillId="0" borderId="102" xfId="17" applyNumberFormat="1" applyFont="1" applyFill="1" applyBorder="1" applyAlignment="1">
      <alignment vertical="center"/>
    </xf>
    <xf numFmtId="198" fontId="12" fillId="0" borderId="48" xfId="17" applyNumberFormat="1" applyFont="1" applyFill="1" applyBorder="1" applyAlignment="1">
      <alignment horizontal="center" vertical="center"/>
    </xf>
    <xf numFmtId="198" fontId="12" fillId="0" borderId="49" xfId="17" applyNumberFormat="1" applyFont="1" applyFill="1" applyBorder="1" applyAlignment="1">
      <alignment horizontal="center" vertical="center"/>
    </xf>
    <xf numFmtId="198" fontId="12" fillId="0" borderId="50" xfId="17" applyNumberFormat="1" applyFont="1" applyFill="1" applyBorder="1" applyAlignment="1">
      <alignment horizontal="center" vertical="center"/>
    </xf>
    <xf numFmtId="198" fontId="13" fillId="0" borderId="8" xfId="17" applyNumberFormat="1" applyFont="1" applyFill="1" applyBorder="1" applyAlignment="1">
      <alignment horizontal="center" vertical="center" shrinkToFit="1"/>
    </xf>
    <xf numFmtId="198" fontId="13" fillId="0" borderId="14" xfId="17" applyNumberFormat="1" applyFont="1" applyFill="1" applyBorder="1" applyAlignment="1">
      <alignment horizontal="center" vertical="center" shrinkToFit="1"/>
    </xf>
    <xf numFmtId="198" fontId="13" fillId="0" borderId="15" xfId="17" applyNumberFormat="1" applyFont="1" applyFill="1" applyBorder="1" applyAlignment="1">
      <alignment horizontal="center" vertical="center" shrinkToFit="1"/>
    </xf>
    <xf numFmtId="198" fontId="13" fillId="0" borderId="6" xfId="17" applyNumberFormat="1" applyFont="1" applyFill="1" applyBorder="1" applyAlignment="1">
      <alignment horizontal="distributed" vertical="center"/>
    </xf>
    <xf numFmtId="198" fontId="1" fillId="0" borderId="81" xfId="17" applyNumberFormat="1" applyFont="1" applyFill="1" applyBorder="1" applyAlignment="1">
      <alignment vertical="center"/>
    </xf>
    <xf numFmtId="198" fontId="1" fillId="0" borderId="90" xfId="17" applyNumberFormat="1" applyFont="1" applyFill="1" applyBorder="1" applyAlignment="1">
      <alignment vertical="center"/>
    </xf>
    <xf numFmtId="198" fontId="1" fillId="0" borderId="86" xfId="17" applyNumberFormat="1" applyFont="1" applyFill="1" applyBorder="1" applyAlignment="1">
      <alignment vertical="center"/>
    </xf>
    <xf numFmtId="198" fontId="1" fillId="0" borderId="87" xfId="17" applyNumberFormat="1" applyFont="1" applyFill="1" applyBorder="1" applyAlignment="1">
      <alignment vertical="center"/>
    </xf>
    <xf numFmtId="198" fontId="3" fillId="0" borderId="0" xfId="17" applyNumberFormat="1" applyFont="1" applyFill="1" applyAlignment="1">
      <alignment vertical="center"/>
    </xf>
    <xf numFmtId="198" fontId="1" fillId="0" borderId="0" xfId="17" applyNumberFormat="1" applyFont="1" applyFill="1" applyAlignment="1">
      <alignment horizontal="right" vertical="center"/>
    </xf>
    <xf numFmtId="198" fontId="0" fillId="0" borderId="0" xfId="17" applyNumberFormat="1" applyFont="1" applyFill="1" applyAlignment="1">
      <alignment vertical="center"/>
    </xf>
    <xf numFmtId="198" fontId="1" fillId="3" borderId="12" xfId="17" applyNumberFormat="1" applyFont="1" applyFill="1" applyBorder="1" applyAlignment="1">
      <alignment vertical="center"/>
    </xf>
    <xf numFmtId="198" fontId="1" fillId="3" borderId="5" xfId="17" applyNumberFormat="1" applyFont="1" applyFill="1" applyBorder="1" applyAlignment="1">
      <alignment vertical="center"/>
    </xf>
    <xf numFmtId="198" fontId="1" fillId="3" borderId="5" xfId="17" applyNumberFormat="1" applyFont="1" applyFill="1" applyBorder="1" applyAlignment="1">
      <alignment horizontal="right" vertical="center"/>
    </xf>
    <xf numFmtId="198" fontId="1" fillId="3" borderId="26" xfId="17" applyNumberFormat="1" applyFont="1" applyFill="1" applyBorder="1" applyAlignment="1">
      <alignment horizontal="right" vertical="center"/>
    </xf>
    <xf numFmtId="198" fontId="1" fillId="3" borderId="8" xfId="17" applyNumberFormat="1" applyFont="1" applyFill="1" applyBorder="1" applyAlignment="1">
      <alignment vertical="center"/>
    </xf>
    <xf numFmtId="198" fontId="1" fillId="3" borderId="0" xfId="17" applyNumberFormat="1" applyFont="1" applyFill="1" applyBorder="1" applyAlignment="1">
      <alignment vertical="center"/>
    </xf>
    <xf numFmtId="198" fontId="1" fillId="3" borderId="0" xfId="17" applyNumberFormat="1" applyFont="1" applyFill="1" applyBorder="1" applyAlignment="1">
      <alignment horizontal="right" vertical="center"/>
    </xf>
    <xf numFmtId="198" fontId="1" fillId="3" borderId="32" xfId="17" applyNumberFormat="1" applyFont="1" applyFill="1" applyBorder="1" applyAlignment="1">
      <alignment horizontal="right" vertical="center"/>
    </xf>
    <xf numFmtId="198" fontId="1" fillId="3" borderId="6" xfId="17" applyNumberFormat="1" applyFont="1" applyFill="1" applyBorder="1" applyAlignment="1">
      <alignment vertical="center"/>
    </xf>
    <xf numFmtId="198" fontId="1" fillId="3" borderId="4" xfId="17" applyNumberFormat="1" applyFont="1" applyFill="1" applyBorder="1" applyAlignment="1">
      <alignment vertical="center"/>
    </xf>
    <xf numFmtId="198" fontId="1" fillId="3" borderId="7" xfId="17" applyNumberFormat="1" applyFont="1" applyFill="1" applyBorder="1" applyAlignment="1">
      <alignment horizontal="right" vertical="center"/>
    </xf>
    <xf numFmtId="198" fontId="1" fillId="0" borderId="3" xfId="17" applyNumberFormat="1" applyFont="1" applyFill="1" applyBorder="1" applyAlignment="1" quotePrefix="1">
      <alignment horizontal="center" vertical="center"/>
    </xf>
    <xf numFmtId="198" fontId="1" fillId="0" borderId="31" xfId="17" applyNumberFormat="1" applyFont="1" applyFill="1" applyBorder="1" applyAlignment="1">
      <alignment horizontal="right" vertical="center"/>
    </xf>
    <xf numFmtId="198" fontId="16" fillId="0" borderId="39" xfId="17" applyNumberFormat="1" applyFont="1" applyFill="1" applyBorder="1" applyAlignment="1">
      <alignment vertical="center"/>
    </xf>
    <xf numFmtId="198" fontId="16" fillId="0" borderId="2" xfId="17" applyNumberFormat="1" applyFont="1" applyFill="1" applyBorder="1" applyAlignment="1">
      <alignment vertical="center"/>
    </xf>
    <xf numFmtId="198" fontId="16" fillId="0" borderId="40" xfId="17" applyNumberFormat="1" applyFont="1" applyFill="1" applyBorder="1" applyAlignment="1">
      <alignment vertical="center"/>
    </xf>
    <xf numFmtId="198" fontId="1" fillId="0" borderId="3" xfId="17" applyNumberFormat="1" applyFont="1" applyFill="1" applyBorder="1" applyAlignment="1" quotePrefix="1">
      <alignment horizontal="right" vertical="center"/>
    </xf>
    <xf numFmtId="198" fontId="1" fillId="0" borderId="16" xfId="17" applyNumberFormat="1" applyFont="1" applyFill="1" applyBorder="1" applyAlignment="1" quotePrefix="1">
      <alignment horizontal="right" vertical="center"/>
    </xf>
    <xf numFmtId="198" fontId="1" fillId="0" borderId="31" xfId="17" applyNumberFormat="1" applyFont="1" applyFill="1" applyBorder="1" applyAlignment="1">
      <alignment vertical="center"/>
    </xf>
    <xf numFmtId="198" fontId="1" fillId="0" borderId="12" xfId="17" applyNumberFormat="1" applyFont="1" applyFill="1" applyBorder="1" applyAlignment="1" quotePrefix="1">
      <alignment horizontal="right" vertical="center"/>
    </xf>
    <xf numFmtId="198" fontId="1" fillId="0" borderId="5" xfId="17" applyNumberFormat="1" applyFont="1" applyFill="1" applyBorder="1" applyAlignment="1" quotePrefix="1">
      <alignment horizontal="right" vertical="center"/>
    </xf>
    <xf numFmtId="198" fontId="1" fillId="0" borderId="5" xfId="17" applyNumberFormat="1" applyFont="1" applyFill="1" applyBorder="1" applyAlignment="1">
      <alignment horizontal="distributed" vertical="center"/>
    </xf>
    <xf numFmtId="198" fontId="1" fillId="0" borderId="26" xfId="17" applyNumberFormat="1" applyFont="1" applyFill="1" applyBorder="1" applyAlignment="1">
      <alignment vertical="center"/>
    </xf>
    <xf numFmtId="198" fontId="1" fillId="0" borderId="8" xfId="17" applyNumberFormat="1" applyFont="1" applyFill="1" applyBorder="1" applyAlignment="1">
      <alignment vertical="center"/>
    </xf>
    <xf numFmtId="198" fontId="1" fillId="0" borderId="0" xfId="17" applyNumberFormat="1" applyFont="1" applyFill="1" applyBorder="1" applyAlignment="1">
      <alignment vertical="center"/>
    </xf>
    <xf numFmtId="198" fontId="1" fillId="0" borderId="32" xfId="17" applyNumberFormat="1" applyFont="1" applyFill="1" applyBorder="1" applyAlignment="1">
      <alignment vertical="center"/>
    </xf>
    <xf numFmtId="198" fontId="1" fillId="0" borderId="4" xfId="17" applyNumberFormat="1" applyFont="1" applyFill="1" applyBorder="1" applyAlignment="1">
      <alignment vertical="center"/>
    </xf>
    <xf numFmtId="198" fontId="1" fillId="0" borderId="7" xfId="17" applyNumberFormat="1" applyFont="1" applyFill="1" applyBorder="1" applyAlignment="1">
      <alignment vertical="center"/>
    </xf>
    <xf numFmtId="198" fontId="1" fillId="0" borderId="16" xfId="17" applyNumberFormat="1" applyFont="1" applyFill="1" applyBorder="1" applyAlignment="1" quotePrefix="1">
      <alignment vertical="center"/>
    </xf>
    <xf numFmtId="198" fontId="1" fillId="0" borderId="16" xfId="17" applyNumberFormat="1" applyFont="1" applyFill="1" applyBorder="1" applyAlignment="1">
      <alignment horizontal="right" vertical="center"/>
    </xf>
    <xf numFmtId="198" fontId="1" fillId="0" borderId="26" xfId="17" applyNumberFormat="1" applyFont="1" applyFill="1" applyBorder="1" applyAlignment="1">
      <alignment horizontal="right" vertical="center"/>
    </xf>
    <xf numFmtId="198" fontId="1" fillId="0" borderId="6" xfId="17" applyNumberFormat="1" applyFont="1" applyFill="1" applyBorder="1" applyAlignment="1">
      <alignment horizontal="center" vertical="distributed" textRotation="255"/>
    </xf>
    <xf numFmtId="198" fontId="1" fillId="0" borderId="4" xfId="17" applyNumberFormat="1" applyFont="1" applyFill="1" applyBorder="1" applyAlignment="1">
      <alignment horizontal="center" vertical="distributed" textRotation="255"/>
    </xf>
    <xf numFmtId="198" fontId="1" fillId="0" borderId="8" xfId="17" applyNumberFormat="1" applyFont="1" applyFill="1" applyBorder="1" applyAlignment="1">
      <alignment horizontal="center" vertical="distributed" textRotation="255"/>
    </xf>
    <xf numFmtId="198" fontId="1" fillId="0" borderId="0" xfId="17" applyNumberFormat="1" applyFont="1" applyFill="1" applyBorder="1" applyAlignment="1">
      <alignment horizontal="center" vertical="distributed" textRotation="255"/>
    </xf>
    <xf numFmtId="198" fontId="1" fillId="0" borderId="5" xfId="17" applyNumberFormat="1" applyFont="1" applyFill="1" applyBorder="1" applyAlignment="1">
      <alignment/>
    </xf>
    <xf numFmtId="198" fontId="1" fillId="0" borderId="5" xfId="17" applyNumberFormat="1" applyFont="1" applyFill="1" applyBorder="1" applyAlignment="1">
      <alignment horizontal="center" vertical="center"/>
    </xf>
    <xf numFmtId="198" fontId="1" fillId="0" borderId="6" xfId="17" applyNumberFormat="1" applyFont="1" applyFill="1" applyBorder="1" applyAlignment="1">
      <alignment horizontal="distributed" vertical="center"/>
    </xf>
    <xf numFmtId="198" fontId="1" fillId="0" borderId="4" xfId="17" applyNumberFormat="1" applyFont="1" applyFill="1" applyBorder="1" applyAlignment="1">
      <alignment horizontal="distributed" vertical="center"/>
    </xf>
    <xf numFmtId="198" fontId="1" fillId="0" borderId="4" xfId="17" applyNumberFormat="1" applyFont="1" applyFill="1" applyBorder="1" applyAlignment="1">
      <alignment/>
    </xf>
    <xf numFmtId="198" fontId="1" fillId="0" borderId="16" xfId="17" applyNumberFormat="1" applyFont="1" applyFill="1" applyBorder="1" applyAlignment="1">
      <alignment horizontal="center" vertical="center"/>
    </xf>
    <xf numFmtId="198" fontId="1" fillId="0" borderId="16" xfId="17" applyNumberFormat="1" applyFont="1" applyFill="1" applyBorder="1" applyAlignment="1">
      <alignment horizontal="right" vertical="center" shrinkToFit="1"/>
    </xf>
    <xf numFmtId="198" fontId="1" fillId="0" borderId="12" xfId="17" applyNumberFormat="1" applyFont="1" applyFill="1" applyBorder="1" applyAlignment="1" quotePrefix="1">
      <alignment horizontal="center" vertical="center"/>
    </xf>
    <xf numFmtId="198" fontId="1" fillId="0" borderId="6" xfId="17" applyNumberFormat="1" applyFont="1" applyFill="1" applyBorder="1" applyAlignment="1" quotePrefix="1">
      <alignment horizontal="center" vertical="center"/>
    </xf>
    <xf numFmtId="198" fontId="1" fillId="0" borderId="16" xfId="17" applyNumberFormat="1" applyFont="1" applyFill="1" applyBorder="1" applyAlignment="1">
      <alignment horizontal="right" vertical="center" wrapText="1"/>
    </xf>
    <xf numFmtId="198" fontId="1" fillId="0" borderId="0" xfId="17" applyNumberFormat="1" applyFont="1" applyFill="1" applyAlignment="1">
      <alignment horizontal="left" vertical="center"/>
    </xf>
    <xf numFmtId="198" fontId="1" fillId="0" borderId="16" xfId="17" applyNumberFormat="1" applyFont="1" applyFill="1" applyBorder="1" applyAlignment="1">
      <alignment vertical="center"/>
    </xf>
    <xf numFmtId="198" fontId="1" fillId="0" borderId="5" xfId="17" applyNumberFormat="1" applyFont="1" applyFill="1" applyBorder="1" applyAlignment="1">
      <alignment vertical="center"/>
    </xf>
    <xf numFmtId="198" fontId="1" fillId="0" borderId="32" xfId="17" applyNumberFormat="1" applyFont="1" applyFill="1" applyBorder="1" applyAlignment="1">
      <alignment horizontal="left" vertical="center"/>
    </xf>
    <xf numFmtId="198" fontId="1" fillId="0" borderId="7" xfId="17" applyNumberFormat="1" applyFont="1" applyFill="1" applyBorder="1" applyAlignment="1">
      <alignment horizontal="left" vertical="center"/>
    </xf>
    <xf numFmtId="198" fontId="1" fillId="3" borderId="5" xfId="17" applyNumberFormat="1" applyFont="1" applyFill="1" applyBorder="1" applyAlignment="1">
      <alignment horizontal="left" vertical="center"/>
    </xf>
    <xf numFmtId="198" fontId="1" fillId="3" borderId="0" xfId="17" applyNumberFormat="1" applyFont="1" applyFill="1" applyBorder="1" applyAlignment="1">
      <alignment horizontal="left" vertical="center"/>
    </xf>
    <xf numFmtId="198" fontId="1" fillId="0" borderId="32" xfId="17" applyNumberFormat="1" applyFont="1" applyFill="1" applyBorder="1" applyAlignment="1">
      <alignment horizontal="right" vertical="center"/>
    </xf>
    <xf numFmtId="198" fontId="1" fillId="0" borderId="8" xfId="17" applyNumberFormat="1" applyFont="1" applyFill="1" applyBorder="1" applyAlignment="1">
      <alignment horizontal="distributed" vertical="center"/>
    </xf>
    <xf numFmtId="198" fontId="1" fillId="0" borderId="78" xfId="17" applyNumberFormat="1" applyFont="1" applyFill="1" applyBorder="1" applyAlignment="1">
      <alignment vertical="center"/>
    </xf>
    <xf numFmtId="198" fontId="1" fillId="0" borderId="19" xfId="17" applyNumberFormat="1" applyFont="1" applyFill="1" applyBorder="1" applyAlignment="1">
      <alignment vertical="center"/>
    </xf>
    <xf numFmtId="198" fontId="1" fillId="0" borderId="88" xfId="17" applyNumberFormat="1" applyFont="1" applyFill="1" applyBorder="1" applyAlignment="1">
      <alignment vertical="center"/>
    </xf>
    <xf numFmtId="198" fontId="1" fillId="0" borderId="79" xfId="17" applyNumberFormat="1" applyFont="1" applyFill="1" applyBorder="1" applyAlignment="1">
      <alignment vertical="center"/>
    </xf>
    <xf numFmtId="198" fontId="1" fillId="0" borderId="7" xfId="17" applyNumberFormat="1" applyFont="1" applyFill="1" applyBorder="1" applyAlignment="1">
      <alignment horizontal="right" vertical="center"/>
    </xf>
    <xf numFmtId="198" fontId="1" fillId="0" borderId="92" xfId="17" applyNumberFormat="1" applyFont="1" applyFill="1" applyBorder="1" applyAlignment="1">
      <alignment vertical="center"/>
    </xf>
    <xf numFmtId="198" fontId="1" fillId="0" borderId="82" xfId="17" applyNumberFormat="1" applyFont="1" applyFill="1" applyBorder="1" applyAlignment="1">
      <alignment vertical="center"/>
    </xf>
    <xf numFmtId="182" fontId="0" fillId="0" borderId="75" xfId="17" applyNumberFormat="1" applyBorder="1" applyAlignment="1">
      <alignment vertical="center"/>
    </xf>
    <xf numFmtId="182" fontId="0" fillId="0" borderId="103" xfId="17" applyNumberFormat="1" applyBorder="1" applyAlignment="1">
      <alignment vertical="center"/>
    </xf>
    <xf numFmtId="182" fontId="0" fillId="0" borderId="104" xfId="17" applyNumberFormat="1" applyBorder="1" applyAlignment="1">
      <alignment vertical="center"/>
    </xf>
    <xf numFmtId="0" fontId="0" fillId="0" borderId="3" xfId="0" applyFill="1" applyBorder="1" applyAlignment="1">
      <alignment vertical="center"/>
    </xf>
    <xf numFmtId="182" fontId="0" fillId="0" borderId="39" xfId="0" applyNumberFormat="1" applyFill="1" applyBorder="1" applyAlignment="1">
      <alignment vertical="center"/>
    </xf>
    <xf numFmtId="182" fontId="0" fillId="0" borderId="2" xfId="0" applyNumberFormat="1" applyFill="1" applyBorder="1" applyAlignment="1">
      <alignment vertical="center"/>
    </xf>
    <xf numFmtId="182" fontId="0" fillId="0" borderId="40" xfId="0" applyNumberFormat="1" applyFill="1" applyBorder="1" applyAlignment="1">
      <alignment vertical="center"/>
    </xf>
    <xf numFmtId="198" fontId="12" fillId="0" borderId="12" xfId="17" applyNumberFormat="1" applyFont="1" applyFill="1" applyBorder="1" applyAlignment="1">
      <alignment horizontal="center" vertical="center"/>
    </xf>
    <xf numFmtId="220" fontId="1" fillId="0" borderId="12" xfId="17" applyNumberFormat="1" applyFont="1" applyBorder="1" applyAlignment="1">
      <alignment vertical="center"/>
    </xf>
    <xf numFmtId="220" fontId="1" fillId="0" borderId="105" xfId="17" applyNumberFormat="1" applyFont="1" applyBorder="1" applyAlignment="1">
      <alignment vertical="center"/>
    </xf>
    <xf numFmtId="220" fontId="1" fillId="0" borderId="105" xfId="17" applyNumberFormat="1" applyFont="1" applyFill="1" applyBorder="1" applyAlignment="1">
      <alignment vertical="center"/>
    </xf>
    <xf numFmtId="220" fontId="1" fillId="0" borderId="12" xfId="17" applyNumberFormat="1" applyFont="1" applyFill="1" applyBorder="1" applyAlignment="1">
      <alignment vertical="center"/>
    </xf>
    <xf numFmtId="220" fontId="1" fillId="0" borderId="81" xfId="17" applyNumberFormat="1" applyFont="1" applyFill="1" applyBorder="1" applyAlignment="1">
      <alignment vertical="center"/>
    </xf>
    <xf numFmtId="38" fontId="1" fillId="0" borderId="106" xfId="17" applyFont="1" applyBorder="1" applyAlignment="1">
      <alignment vertical="center"/>
    </xf>
    <xf numFmtId="38" fontId="1" fillId="0" borderId="107" xfId="17" applyFont="1" applyBorder="1" applyAlignment="1">
      <alignment vertical="center"/>
    </xf>
    <xf numFmtId="220" fontId="1" fillId="0" borderId="108" xfId="17" applyNumberFormat="1" applyFont="1" applyBorder="1" applyAlignment="1">
      <alignment vertical="center"/>
    </xf>
    <xf numFmtId="220" fontId="1" fillId="0" borderId="109" xfId="17" applyNumberFormat="1" applyFont="1" applyBorder="1" applyAlignment="1">
      <alignment vertical="center"/>
    </xf>
    <xf numFmtId="220" fontId="1" fillId="0" borderId="46" xfId="17" applyNumberFormat="1" applyFont="1" applyBorder="1" applyAlignment="1">
      <alignment vertical="center"/>
    </xf>
    <xf numFmtId="38" fontId="12" fillId="0" borderId="2" xfId="17" applyFont="1" applyBorder="1" applyAlignment="1">
      <alignment vertical="center" shrinkToFit="1"/>
    </xf>
    <xf numFmtId="0" fontId="0" fillId="0" borderId="2" xfId="0" applyFill="1" applyBorder="1" applyAlignment="1">
      <alignment vertical="center"/>
    </xf>
    <xf numFmtId="0" fontId="0" fillId="4" borderId="2" xfId="0" applyFill="1" applyBorder="1" applyAlignment="1">
      <alignment vertical="center"/>
    </xf>
    <xf numFmtId="182" fontId="0" fillId="4" borderId="95" xfId="0" applyNumberFormat="1" applyFill="1" applyBorder="1" applyAlignment="1">
      <alignment vertical="center"/>
    </xf>
    <xf numFmtId="182" fontId="0" fillId="4" borderId="96" xfId="0" applyNumberFormat="1" applyFill="1" applyBorder="1" applyAlignment="1">
      <alignment vertical="center"/>
    </xf>
    <xf numFmtId="0" fontId="0" fillId="0" borderId="26"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12" xfId="23" applyFont="1" applyBorder="1" applyAlignment="1">
      <alignment horizontal="left" vertical="top" wrapText="1"/>
      <protection/>
    </xf>
    <xf numFmtId="0" fontId="0" fillId="0" borderId="5" xfId="0" applyBorder="1" applyAlignment="1">
      <alignment horizontal="left" vertical="top" wrapText="1"/>
    </xf>
    <xf numFmtId="0" fontId="0" fillId="3" borderId="16" xfId="23" applyFont="1" applyFill="1" applyBorder="1" applyAlignment="1">
      <alignment horizontal="center" vertical="center"/>
      <protection/>
    </xf>
    <xf numFmtId="0" fontId="0" fillId="3" borderId="31" xfId="23" applyFont="1" applyFill="1" applyBorder="1" applyAlignment="1">
      <alignment horizontal="center" vertical="center"/>
      <protection/>
    </xf>
    <xf numFmtId="0" fontId="0" fillId="3" borderId="2" xfId="23" applyFont="1" applyFill="1" applyBorder="1" applyAlignment="1">
      <alignment horizontal="center" vertical="center"/>
      <protection/>
    </xf>
    <xf numFmtId="0" fontId="0" fillId="3" borderId="2" xfId="0" applyFill="1" applyBorder="1" applyAlignment="1">
      <alignment horizontal="center" vertical="center"/>
    </xf>
    <xf numFmtId="0" fontId="0" fillId="0" borderId="5" xfId="0" applyFill="1" applyBorder="1" applyAlignment="1">
      <alignment vertical="center"/>
    </xf>
    <xf numFmtId="0" fontId="9" fillId="0" borderId="110" xfId="23" applyFont="1" applyBorder="1" applyAlignment="1">
      <alignment horizontal="center" vertical="center"/>
      <protection/>
    </xf>
    <xf numFmtId="0" fontId="9" fillId="0" borderId="111" xfId="23" applyFont="1" applyBorder="1" applyAlignment="1">
      <alignment horizontal="center" vertical="center"/>
      <protection/>
    </xf>
    <xf numFmtId="180" fontId="0" fillId="0" borderId="3" xfId="23" applyNumberFormat="1" applyBorder="1" applyAlignment="1">
      <alignment horizontal="right" vertical="center"/>
      <protection/>
    </xf>
    <xf numFmtId="180" fontId="0" fillId="0" borderId="31" xfId="23" applyNumberFormat="1" applyBorder="1" applyAlignment="1">
      <alignment horizontal="right" vertical="center"/>
      <protection/>
    </xf>
    <xf numFmtId="0" fontId="0" fillId="0" borderId="12" xfId="23" applyFont="1" applyBorder="1" applyAlignment="1">
      <alignment horizontal="distributed" vertical="center" indent="1"/>
      <protection/>
    </xf>
    <xf numFmtId="0" fontId="0" fillId="0" borderId="5" xfId="23" applyFont="1" applyBorder="1" applyAlignment="1">
      <alignment horizontal="distributed" vertical="center" indent="1"/>
      <protection/>
    </xf>
    <xf numFmtId="0" fontId="0" fillId="0" borderId="26" xfId="23" applyFont="1" applyBorder="1" applyAlignment="1">
      <alignment horizontal="distributed" vertical="center" indent="1"/>
      <protection/>
    </xf>
    <xf numFmtId="0" fontId="0" fillId="3" borderId="3" xfId="23" applyFont="1" applyFill="1" applyBorder="1" applyAlignment="1">
      <alignment horizontal="center" vertical="center"/>
      <protection/>
    </xf>
    <xf numFmtId="0" fontId="0" fillId="0" borderId="6" xfId="23" applyFont="1" applyBorder="1" applyAlignment="1">
      <alignment vertical="top" wrapText="1"/>
      <protection/>
    </xf>
    <xf numFmtId="0" fontId="0" fillId="0" borderId="4" xfId="23" applyFont="1" applyBorder="1" applyAlignment="1">
      <alignment vertical="top" wrapText="1"/>
      <protection/>
    </xf>
    <xf numFmtId="0" fontId="0" fillId="0" borderId="4" xfId="0" applyBorder="1" applyAlignment="1">
      <alignment vertical="top" wrapText="1"/>
    </xf>
    <xf numFmtId="0" fontId="0" fillId="0" borderId="7" xfId="0" applyBorder="1" applyAlignment="1">
      <alignment vertical="top" wrapText="1"/>
    </xf>
    <xf numFmtId="0" fontId="4" fillId="0" borderId="0" xfId="23" applyFont="1" applyBorder="1" applyAlignment="1">
      <alignment vertical="center" wrapText="1"/>
      <protection/>
    </xf>
    <xf numFmtId="0" fontId="4" fillId="0" borderId="0" xfId="0" applyFont="1" applyBorder="1" applyAlignment="1">
      <alignment vertical="center" wrapText="1"/>
    </xf>
    <xf numFmtId="0" fontId="0" fillId="0" borderId="12" xfId="23" applyFont="1" applyFill="1" applyBorder="1" applyAlignment="1">
      <alignment vertical="center" wrapText="1"/>
      <protection/>
    </xf>
    <xf numFmtId="0" fontId="0" fillId="0" borderId="5" xfId="23" applyFont="1" applyFill="1" applyBorder="1" applyAlignment="1">
      <alignment vertical="center" wrapText="1"/>
      <protection/>
    </xf>
    <xf numFmtId="0" fontId="0" fillId="0" borderId="5" xfId="0" applyBorder="1" applyAlignment="1">
      <alignment vertical="center"/>
    </xf>
    <xf numFmtId="0" fontId="0" fillId="0" borderId="26" xfId="0" applyBorder="1" applyAlignment="1">
      <alignment vertical="center"/>
    </xf>
    <xf numFmtId="0" fontId="0" fillId="0" borderId="31" xfId="23" applyFont="1" applyBorder="1" applyAlignment="1">
      <alignment vertical="center"/>
      <protection/>
    </xf>
    <xf numFmtId="0" fontId="0" fillId="0" borderId="31" xfId="0" applyBorder="1" applyAlignment="1">
      <alignment horizontal="center" vertical="center"/>
    </xf>
    <xf numFmtId="0" fontId="0" fillId="0" borderId="3" xfId="23" applyBorder="1" applyAlignment="1">
      <alignment horizontal="center" vertical="center"/>
      <protection/>
    </xf>
    <xf numFmtId="0" fontId="0" fillId="0" borderId="31" xfId="23" applyBorder="1" applyAlignment="1">
      <alignment horizontal="center" vertical="center"/>
      <protection/>
    </xf>
    <xf numFmtId="0" fontId="0" fillId="3" borderId="2" xfId="23" applyFont="1" applyFill="1" applyBorder="1" applyAlignment="1">
      <alignment vertical="center" wrapText="1"/>
      <protection/>
    </xf>
    <xf numFmtId="0" fontId="0" fillId="3" borderId="2" xfId="0" applyFill="1" applyBorder="1" applyAlignment="1">
      <alignment vertical="center"/>
    </xf>
    <xf numFmtId="0" fontId="0" fillId="3" borderId="3" xfId="23" applyFont="1" applyFill="1" applyBorder="1" applyAlignment="1">
      <alignment horizontal="center" vertical="center" shrinkToFit="1"/>
      <protection/>
    </xf>
    <xf numFmtId="0" fontId="0" fillId="3" borderId="16" xfId="23" applyFont="1" applyFill="1" applyBorder="1" applyAlignment="1">
      <alignment horizontal="center" vertical="center" shrinkToFit="1"/>
      <protection/>
    </xf>
    <xf numFmtId="0" fontId="0" fillId="3" borderId="31" xfId="23" applyFont="1" applyFill="1" applyBorder="1" applyAlignment="1">
      <alignment horizontal="center" vertical="center" shrinkToFit="1"/>
      <protection/>
    </xf>
    <xf numFmtId="0" fontId="0" fillId="0" borderId="16" xfId="23" applyFont="1" applyBorder="1" applyAlignment="1">
      <alignment vertical="center"/>
      <protection/>
    </xf>
    <xf numFmtId="0" fontId="0" fillId="0" borderId="3" xfId="23" applyFont="1" applyBorder="1" applyAlignment="1">
      <alignment vertical="center"/>
      <protection/>
    </xf>
    <xf numFmtId="0" fontId="0" fillId="0" borderId="31" xfId="0" applyBorder="1" applyAlignment="1">
      <alignment vertical="center"/>
    </xf>
    <xf numFmtId="0" fontId="4" fillId="0" borderId="3" xfId="23" applyFont="1" applyBorder="1" applyAlignment="1">
      <alignment horizontal="distributed" vertical="center" indent="1"/>
      <protection/>
    </xf>
    <xf numFmtId="0" fontId="4" fillId="0" borderId="16" xfId="23" applyFont="1" applyBorder="1" applyAlignment="1">
      <alignment horizontal="distributed" vertical="center" indent="1"/>
      <protection/>
    </xf>
    <xf numFmtId="0" fontId="4" fillId="0" borderId="31" xfId="23" applyFont="1" applyBorder="1" applyAlignment="1">
      <alignment horizontal="distributed" vertical="center" indent="1"/>
      <protection/>
    </xf>
    <xf numFmtId="0" fontId="0" fillId="3" borderId="12" xfId="23" applyFont="1" applyFill="1" applyBorder="1" applyAlignment="1">
      <alignment vertical="center"/>
      <protection/>
    </xf>
    <xf numFmtId="0" fontId="0" fillId="3" borderId="16" xfId="23" applyFont="1" applyFill="1" applyBorder="1" applyAlignment="1">
      <alignment vertical="center"/>
      <protection/>
    </xf>
    <xf numFmtId="0" fontId="0" fillId="3" borderId="31" xfId="23" applyFont="1" applyFill="1" applyBorder="1" applyAlignment="1">
      <alignment vertical="center"/>
      <protection/>
    </xf>
    <xf numFmtId="0" fontId="0" fillId="3" borderId="3" xfId="23" applyFont="1" applyFill="1" applyBorder="1" applyAlignment="1">
      <alignment vertical="center"/>
      <protection/>
    </xf>
    <xf numFmtId="0" fontId="0" fillId="0" borderId="5" xfId="23" applyFont="1" applyFill="1" applyBorder="1" applyAlignment="1">
      <alignment vertical="center"/>
      <protection/>
    </xf>
    <xf numFmtId="0" fontId="0" fillId="0" borderId="3" xfId="23" applyFont="1" applyBorder="1" applyAlignment="1">
      <alignment horizontal="distributed" vertical="center" indent="1"/>
      <protection/>
    </xf>
    <xf numFmtId="0" fontId="0" fillId="0" borderId="16" xfId="23" applyFont="1" applyBorder="1" applyAlignment="1">
      <alignment horizontal="distributed" vertical="center" indent="1"/>
      <protection/>
    </xf>
    <xf numFmtId="0" fontId="0" fillId="0" borderId="31" xfId="23" applyFont="1" applyBorder="1" applyAlignment="1">
      <alignment horizontal="distributed" vertical="center" indent="1"/>
      <protection/>
    </xf>
    <xf numFmtId="0" fontId="0" fillId="0" borderId="3"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31" xfId="23" applyFont="1" applyBorder="1" applyAlignment="1">
      <alignment horizontal="center" vertical="center"/>
      <protection/>
    </xf>
    <xf numFmtId="0" fontId="0" fillId="3" borderId="12" xfId="23" applyFont="1" applyFill="1" applyBorder="1" applyAlignment="1">
      <alignment vertical="center" shrinkToFit="1"/>
      <protection/>
    </xf>
    <xf numFmtId="0" fontId="0" fillId="3" borderId="5" xfId="23" applyFont="1" applyFill="1" applyBorder="1" applyAlignment="1">
      <alignment vertical="center" shrinkToFit="1"/>
      <protection/>
    </xf>
    <xf numFmtId="0" fontId="0" fillId="3" borderId="26" xfId="23" applyFont="1" applyFill="1" applyBorder="1" applyAlignment="1">
      <alignment vertical="center" shrinkToFit="1"/>
      <protection/>
    </xf>
    <xf numFmtId="0" fontId="0" fillId="0" borderId="3" xfId="23" applyFont="1" applyBorder="1" applyAlignment="1">
      <alignment horizontal="right" vertical="center"/>
      <protection/>
    </xf>
    <xf numFmtId="0" fontId="0" fillId="0" borderId="31" xfId="0" applyBorder="1" applyAlignment="1">
      <alignment horizontal="right" vertical="center"/>
    </xf>
    <xf numFmtId="3" fontId="0" fillId="0" borderId="3" xfId="23" applyNumberFormat="1" applyBorder="1" applyAlignment="1">
      <alignment horizontal="right" vertical="center"/>
      <protection/>
    </xf>
    <xf numFmtId="0" fontId="0" fillId="0" borderId="31" xfId="23" applyBorder="1" applyAlignment="1">
      <alignment horizontal="right" vertical="center"/>
      <protection/>
    </xf>
    <xf numFmtId="0" fontId="0" fillId="0" borderId="3" xfId="23" applyBorder="1" applyAlignment="1">
      <alignment horizontal="right" vertical="center"/>
      <protection/>
    </xf>
    <xf numFmtId="224" fontId="0" fillId="0" borderId="3" xfId="23" applyNumberFormat="1" applyBorder="1" applyAlignment="1">
      <alignment horizontal="right" vertical="center"/>
      <protection/>
    </xf>
    <xf numFmtId="224" fontId="0" fillId="0" borderId="31" xfId="23" applyNumberFormat="1" applyBorder="1" applyAlignment="1">
      <alignment horizontal="right" vertical="center"/>
      <protection/>
    </xf>
    <xf numFmtId="57" fontId="0" fillId="0" borderId="3" xfId="23" applyNumberFormat="1" applyFont="1" applyBorder="1" applyAlignment="1">
      <alignment horizontal="left" vertical="center"/>
      <protection/>
    </xf>
    <xf numFmtId="0" fontId="0" fillId="0" borderId="31" xfId="23" applyFont="1" applyBorder="1" applyAlignment="1">
      <alignment horizontal="left" vertical="center"/>
      <protection/>
    </xf>
    <xf numFmtId="0" fontId="0" fillId="3" borderId="3" xfId="23" applyFont="1" applyFill="1" applyBorder="1" applyAlignment="1">
      <alignment vertical="center" shrinkToFit="1"/>
      <protection/>
    </xf>
    <xf numFmtId="0" fontId="0" fillId="3" borderId="16" xfId="23" applyFont="1" applyFill="1" applyBorder="1" applyAlignment="1">
      <alignment vertical="center" shrinkToFit="1"/>
      <protection/>
    </xf>
    <xf numFmtId="0" fontId="0" fillId="3" borderId="31" xfId="23" applyFont="1" applyFill="1" applyBorder="1" applyAlignment="1">
      <alignment vertical="center" shrinkToFit="1"/>
      <protection/>
    </xf>
    <xf numFmtId="0" fontId="0" fillId="0" borderId="16" xfId="0" applyBorder="1" applyAlignment="1">
      <alignment vertical="center"/>
    </xf>
    <xf numFmtId="38" fontId="0" fillId="0" borderId="3" xfId="17" applyFont="1" applyBorder="1" applyAlignment="1">
      <alignment horizontal="center" vertical="center"/>
    </xf>
    <xf numFmtId="38" fontId="0" fillId="0" borderId="16" xfId="17" applyFont="1" applyBorder="1" applyAlignment="1">
      <alignment horizontal="center" vertical="center"/>
    </xf>
    <xf numFmtId="38" fontId="0" fillId="0" borderId="31" xfId="17" applyFont="1" applyBorder="1" applyAlignment="1">
      <alignment horizontal="center" vertical="center"/>
    </xf>
    <xf numFmtId="0" fontId="0" fillId="0" borderId="3" xfId="25" applyFont="1" applyBorder="1" applyAlignment="1">
      <alignment horizontal="center" vertical="center"/>
      <protection/>
    </xf>
    <xf numFmtId="0" fontId="0" fillId="0" borderId="16" xfId="25" applyFont="1" applyBorder="1" applyAlignment="1">
      <alignment horizontal="center" vertical="center"/>
      <protection/>
    </xf>
    <xf numFmtId="0" fontId="0" fillId="0" borderId="31" xfId="25" applyFont="1" applyBorder="1" applyAlignment="1">
      <alignment horizontal="center" vertical="center"/>
      <protection/>
    </xf>
    <xf numFmtId="0" fontId="0" fillId="0" borderId="112" xfId="25" applyFont="1" applyBorder="1" applyAlignment="1">
      <alignment horizontal="center" vertical="center"/>
      <protection/>
    </xf>
    <xf numFmtId="0" fontId="0" fillId="0" borderId="113" xfId="25" applyFont="1" applyBorder="1" applyAlignment="1">
      <alignment horizontal="center" vertical="center"/>
      <protection/>
    </xf>
    <xf numFmtId="0" fontId="0" fillId="0" borderId="114" xfId="25" applyFont="1" applyBorder="1" applyAlignment="1">
      <alignment horizontal="center" vertical="center"/>
      <protection/>
    </xf>
    <xf numFmtId="0" fontId="11" fillId="0" borderId="115" xfId="25" applyFont="1" applyBorder="1" applyAlignment="1">
      <alignment horizontal="center" vertical="center" textRotation="255" wrapText="1"/>
      <protection/>
    </xf>
    <xf numFmtId="0" fontId="11" fillId="0" borderId="13" xfId="25" applyFont="1" applyBorder="1" applyAlignment="1">
      <alignment horizontal="center" vertical="center" textRotation="255" wrapText="1"/>
      <protection/>
    </xf>
    <xf numFmtId="0" fontId="11" fillId="0" borderId="1" xfId="25" applyFont="1" applyBorder="1" applyAlignment="1">
      <alignment horizontal="center" vertical="center" textRotation="255" wrapText="1"/>
      <protection/>
    </xf>
    <xf numFmtId="38" fontId="0" fillId="0" borderId="6" xfId="17" applyFont="1" applyBorder="1" applyAlignment="1">
      <alignment horizontal="center" vertical="center"/>
    </xf>
    <xf numFmtId="38" fontId="0" fillId="0" borderId="4" xfId="17" applyFont="1" applyBorder="1" applyAlignment="1">
      <alignment horizontal="center" vertical="center"/>
    </xf>
    <xf numFmtId="38" fontId="0" fillId="0" borderId="7" xfId="17" applyFont="1" applyBorder="1" applyAlignment="1">
      <alignment horizontal="center" vertical="center"/>
    </xf>
    <xf numFmtId="0" fontId="0" fillId="0" borderId="27" xfId="25" applyFont="1" applyBorder="1" applyAlignment="1">
      <alignment horizontal="center" vertical="center"/>
      <protection/>
    </xf>
    <xf numFmtId="0" fontId="0" fillId="0" borderId="116" xfId="25" applyFont="1" applyBorder="1" applyAlignment="1">
      <alignment horizontal="center" vertical="center"/>
      <protection/>
    </xf>
    <xf numFmtId="0" fontId="0" fillId="0" borderId="33" xfId="25" applyFont="1" applyBorder="1" applyAlignment="1">
      <alignment horizontal="center" vertical="center"/>
      <protection/>
    </xf>
    <xf numFmtId="0" fontId="0" fillId="0" borderId="117" xfId="25" applyFont="1" applyBorder="1" applyAlignment="1">
      <alignment horizontal="right" vertical="center"/>
      <protection/>
    </xf>
    <xf numFmtId="0" fontId="0" fillId="0" borderId="118" xfId="25" applyFont="1" applyBorder="1" applyAlignment="1">
      <alignment horizontal="right" vertical="center"/>
      <protection/>
    </xf>
    <xf numFmtId="0" fontId="0" fillId="0" borderId="119" xfId="25" applyFont="1" applyBorder="1" applyAlignment="1">
      <alignment horizontal="right" vertical="center"/>
      <protection/>
    </xf>
    <xf numFmtId="0" fontId="0" fillId="3" borderId="3" xfId="25" applyFont="1" applyFill="1" applyBorder="1" applyAlignment="1">
      <alignment horizontal="center" vertical="center"/>
      <protection/>
    </xf>
    <xf numFmtId="0" fontId="0" fillId="3" borderId="16" xfId="25" applyFont="1" applyFill="1" applyBorder="1" applyAlignment="1">
      <alignment horizontal="center" vertical="center"/>
      <protection/>
    </xf>
    <xf numFmtId="0" fontId="0" fillId="3" borderId="31" xfId="25" applyFont="1" applyFill="1" applyBorder="1" applyAlignment="1">
      <alignment horizontal="center" vertical="center"/>
      <protection/>
    </xf>
    <xf numFmtId="0" fontId="0" fillId="0" borderId="11" xfId="25" applyFont="1" applyBorder="1" applyAlignment="1">
      <alignment horizontal="center" vertical="center" textRotation="255"/>
      <protection/>
    </xf>
    <xf numFmtId="0" fontId="0" fillId="0" borderId="13" xfId="25" applyFont="1" applyBorder="1" applyAlignment="1">
      <alignment horizontal="center" vertical="center" textRotation="255"/>
      <protection/>
    </xf>
    <xf numFmtId="0" fontId="0" fillId="0" borderId="24" xfId="25" applyFont="1" applyBorder="1" applyAlignment="1">
      <alignment horizontal="center" vertical="center" textRotation="255"/>
      <protection/>
    </xf>
    <xf numFmtId="0" fontId="0" fillId="0" borderId="51" xfId="25" applyFont="1" applyBorder="1" applyAlignment="1">
      <alignment horizontal="right" vertical="center"/>
      <protection/>
    </xf>
    <xf numFmtId="0" fontId="0" fillId="0" borderId="120" xfId="25" applyFont="1" applyBorder="1" applyAlignment="1">
      <alignment horizontal="right" vertical="center"/>
      <protection/>
    </xf>
    <xf numFmtId="0" fontId="0" fillId="0" borderId="121" xfId="25" applyFont="1" applyBorder="1" applyAlignment="1">
      <alignment horizontal="right" vertical="center"/>
      <protection/>
    </xf>
    <xf numFmtId="0" fontId="0" fillId="0" borderId="28" xfId="25" applyFont="1" applyBorder="1" applyAlignment="1">
      <alignment horizontal="center" vertical="center"/>
      <protection/>
    </xf>
    <xf numFmtId="0" fontId="0" fillId="0" borderId="122" xfId="25" applyFont="1" applyBorder="1" applyAlignment="1">
      <alignment horizontal="center" vertical="center"/>
      <protection/>
    </xf>
    <xf numFmtId="0" fontId="0" fillId="0" borderId="123" xfId="25" applyFont="1" applyBorder="1" applyAlignment="1">
      <alignment horizontal="center" vertical="center"/>
      <protection/>
    </xf>
    <xf numFmtId="0" fontId="0" fillId="0" borderId="51" xfId="25" applyFont="1" applyBorder="1" applyAlignment="1">
      <alignment horizontal="center" vertical="center"/>
      <protection/>
    </xf>
    <xf numFmtId="0" fontId="0" fillId="0" borderId="120" xfId="25" applyFont="1" applyBorder="1" applyAlignment="1">
      <alignment horizontal="center" vertical="center"/>
      <protection/>
    </xf>
    <xf numFmtId="0" fontId="0" fillId="0" borderId="121" xfId="25" applyFont="1" applyBorder="1" applyAlignment="1">
      <alignment horizontal="center" vertical="center"/>
      <protection/>
    </xf>
    <xf numFmtId="0" fontId="5" fillId="0" borderId="0" xfId="25" applyFont="1" applyAlignment="1">
      <alignment horizontal="right"/>
      <protection/>
    </xf>
    <xf numFmtId="0" fontId="5" fillId="0" borderId="4" xfId="25" applyFont="1" applyBorder="1" applyAlignment="1">
      <alignment horizontal="right"/>
      <protection/>
    </xf>
    <xf numFmtId="0" fontId="4" fillId="3" borderId="3" xfId="25" applyFont="1" applyFill="1" applyBorder="1" applyAlignment="1">
      <alignment horizontal="center" vertical="center" wrapText="1" shrinkToFit="1"/>
      <protection/>
    </xf>
    <xf numFmtId="0" fontId="4" fillId="3" borderId="16" xfId="25" applyFont="1" applyFill="1" applyBorder="1" applyAlignment="1">
      <alignment horizontal="center" vertical="center" shrinkToFit="1"/>
      <protection/>
    </xf>
    <xf numFmtId="0" fontId="4" fillId="3" borderId="31" xfId="25" applyFont="1" applyFill="1" applyBorder="1" applyAlignment="1">
      <alignment horizontal="center" vertical="center" shrinkToFit="1"/>
      <protection/>
    </xf>
    <xf numFmtId="0" fontId="4" fillId="3" borderId="3" xfId="25" applyFont="1" applyFill="1" applyBorder="1" applyAlignment="1">
      <alignment horizontal="center" vertical="center" wrapText="1"/>
      <protection/>
    </xf>
    <xf numFmtId="0" fontId="4" fillId="3" borderId="16" xfId="25" applyFont="1" applyFill="1" applyBorder="1" applyAlignment="1">
      <alignment horizontal="center" vertical="center"/>
      <protection/>
    </xf>
    <xf numFmtId="0" fontId="4" fillId="3" borderId="31" xfId="25" applyFont="1" applyFill="1" applyBorder="1" applyAlignment="1">
      <alignment horizontal="center" vertical="center"/>
      <protection/>
    </xf>
    <xf numFmtId="0" fontId="0" fillId="3" borderId="2" xfId="25" applyFont="1" applyFill="1" applyBorder="1" applyAlignment="1">
      <alignment horizontal="center" vertical="center"/>
      <protection/>
    </xf>
    <xf numFmtId="38" fontId="0" fillId="0" borderId="117" xfId="17" applyFont="1" applyBorder="1" applyAlignment="1">
      <alignment horizontal="center" vertical="center"/>
    </xf>
    <xf numFmtId="38" fontId="0" fillId="0" borderId="118" xfId="17" applyFont="1" applyBorder="1" applyAlignment="1">
      <alignment horizontal="center" vertical="center"/>
    </xf>
    <xf numFmtId="38" fontId="0" fillId="0" borderId="119" xfId="17" applyFont="1" applyBorder="1" applyAlignment="1">
      <alignment horizontal="center" vertical="center"/>
    </xf>
    <xf numFmtId="38" fontId="0" fillId="0" borderId="27" xfId="17" applyFont="1" applyBorder="1" applyAlignment="1">
      <alignment horizontal="center" vertical="center"/>
    </xf>
    <xf numFmtId="38" fontId="0" fillId="0" borderId="116" xfId="17" applyFont="1" applyBorder="1" applyAlignment="1">
      <alignment horizontal="center" vertical="center"/>
    </xf>
    <xf numFmtId="38" fontId="0" fillId="0" borderId="33" xfId="17" applyFont="1" applyBorder="1" applyAlignment="1">
      <alignment horizontal="center" vertical="center"/>
    </xf>
    <xf numFmtId="0" fontId="0" fillId="0" borderId="6"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7" xfId="25" applyFont="1" applyBorder="1" applyAlignment="1">
      <alignment horizontal="center" vertical="center"/>
      <protection/>
    </xf>
    <xf numFmtId="38" fontId="0" fillId="0" borderId="51" xfId="17" applyFont="1" applyBorder="1" applyAlignment="1">
      <alignment horizontal="center" vertical="center"/>
    </xf>
    <xf numFmtId="38" fontId="0" fillId="0" borderId="120" xfId="17" applyFont="1" applyBorder="1" applyAlignment="1">
      <alignment horizontal="center" vertical="center"/>
    </xf>
    <xf numFmtId="38" fontId="0" fillId="0" borderId="121" xfId="17" applyFont="1" applyBorder="1" applyAlignment="1">
      <alignment horizontal="center" vertical="center"/>
    </xf>
    <xf numFmtId="0" fontId="0" fillId="0" borderId="112" xfId="25" applyFont="1" applyBorder="1" applyAlignment="1">
      <alignment horizontal="right" vertical="center" shrinkToFit="1"/>
      <protection/>
    </xf>
    <xf numFmtId="0" fontId="0" fillId="0" borderId="113" xfId="25" applyFont="1" applyBorder="1" applyAlignment="1">
      <alignment horizontal="right" vertical="center" shrinkToFit="1"/>
      <protection/>
    </xf>
    <xf numFmtId="0" fontId="0" fillId="0" borderId="114" xfId="25" applyFont="1" applyBorder="1" applyAlignment="1">
      <alignment horizontal="right" vertical="center" shrinkToFit="1"/>
      <protection/>
    </xf>
    <xf numFmtId="38" fontId="0" fillId="0" borderId="112" xfId="17" applyFont="1" applyBorder="1" applyAlignment="1">
      <alignment horizontal="center" vertical="center"/>
    </xf>
    <xf numFmtId="38" fontId="0" fillId="0" borderId="113" xfId="17" applyFont="1" applyBorder="1" applyAlignment="1">
      <alignment horizontal="center" vertical="center"/>
    </xf>
    <xf numFmtId="38" fontId="0" fillId="0" borderId="114" xfId="17" applyFont="1" applyBorder="1" applyAlignment="1">
      <alignment horizontal="center" vertical="center"/>
    </xf>
    <xf numFmtId="0" fontId="5" fillId="3" borderId="2" xfId="23" applyFont="1" applyFill="1" applyBorder="1" applyAlignment="1">
      <alignment horizontal="distributed" vertical="center"/>
      <protection/>
    </xf>
    <xf numFmtId="0" fontId="5" fillId="3" borderId="2" xfId="0" applyFont="1" applyFill="1" applyBorder="1" applyAlignment="1">
      <alignment horizontal="distributed" vertical="center"/>
    </xf>
    <xf numFmtId="198" fontId="0" fillId="0" borderId="124" xfId="23" applyNumberFormat="1" applyFont="1" applyFill="1" applyBorder="1" applyAlignment="1">
      <alignment horizontal="center" vertical="center"/>
      <protection/>
    </xf>
    <xf numFmtId="198" fontId="0" fillId="0" borderId="2" xfId="23" applyNumberFormat="1" applyFont="1" applyFill="1" applyBorder="1" applyAlignment="1">
      <alignment horizontal="center" vertical="center"/>
      <protection/>
    </xf>
    <xf numFmtId="0" fontId="5" fillId="3" borderId="12" xfId="0" applyFont="1" applyFill="1" applyBorder="1" applyAlignment="1">
      <alignment horizontal="center" vertical="center"/>
    </xf>
    <xf numFmtId="0" fontId="5" fillId="3" borderId="12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26" xfId="0" applyFont="1" applyFill="1" applyBorder="1" applyAlignment="1">
      <alignment horizontal="center" vertical="center"/>
    </xf>
    <xf numFmtId="0" fontId="5" fillId="0" borderId="0" xfId="23" applyFont="1" applyBorder="1" applyAlignment="1">
      <alignment horizontal="right"/>
      <protection/>
    </xf>
    <xf numFmtId="0" fontId="5" fillId="0" borderId="4" xfId="23" applyFont="1" applyBorder="1" applyAlignment="1">
      <alignment horizontal="right"/>
      <protection/>
    </xf>
    <xf numFmtId="0" fontId="0" fillId="3" borderId="12" xfId="25" applyFont="1" applyFill="1" applyBorder="1" applyAlignment="1">
      <alignment horizontal="center" vertical="center"/>
      <protection/>
    </xf>
    <xf numFmtId="0" fontId="0" fillId="3" borderId="5" xfId="25" applyFont="1" applyFill="1" applyBorder="1" applyAlignment="1">
      <alignment horizontal="center" vertical="center"/>
      <protection/>
    </xf>
    <xf numFmtId="0" fontId="0" fillId="3" borderId="26" xfId="25" applyFont="1" applyFill="1" applyBorder="1" applyAlignment="1">
      <alignment horizontal="center" vertical="center"/>
      <protection/>
    </xf>
    <xf numFmtId="0" fontId="5" fillId="3" borderId="3" xfId="23" applyFont="1" applyFill="1" applyBorder="1" applyAlignment="1">
      <alignment horizontal="center" vertical="center"/>
      <protection/>
    </xf>
    <xf numFmtId="0" fontId="5" fillId="3" borderId="16" xfId="23" applyFont="1" applyFill="1" applyBorder="1" applyAlignment="1">
      <alignment horizontal="center" vertical="center"/>
      <protection/>
    </xf>
    <xf numFmtId="0" fontId="5" fillId="3" borderId="126" xfId="23" applyFont="1" applyFill="1" applyBorder="1" applyAlignment="1">
      <alignment horizontal="center" vertical="center"/>
      <protection/>
    </xf>
    <xf numFmtId="0" fontId="22" fillId="3" borderId="2" xfId="23" applyFont="1" applyFill="1" applyBorder="1" applyAlignment="1">
      <alignment horizontal="distributed" vertical="center"/>
      <protection/>
    </xf>
    <xf numFmtId="0" fontId="22" fillId="3" borderId="2" xfId="0" applyFont="1" applyFill="1" applyBorder="1" applyAlignment="1">
      <alignment horizontal="distributed" vertical="center"/>
    </xf>
    <xf numFmtId="0" fontId="0" fillId="0" borderId="11" xfId="24" applyFont="1" applyBorder="1" applyAlignment="1">
      <alignment horizontal="distributed" vertical="top" wrapText="1"/>
      <protection/>
    </xf>
    <xf numFmtId="0" fontId="0" fillId="0" borderId="13" xfId="24" applyFont="1" applyBorder="1" applyAlignment="1">
      <alignment horizontal="distributed" vertical="top" wrapText="1"/>
      <protection/>
    </xf>
    <xf numFmtId="0" fontId="0" fillId="0" borderId="13" xfId="0" applyBorder="1" applyAlignment="1">
      <alignment horizontal="distributed" vertical="top"/>
    </xf>
    <xf numFmtId="0" fontId="0" fillId="0" borderId="1" xfId="0" applyBorder="1" applyAlignment="1">
      <alignment horizontal="distributed" vertical="top"/>
    </xf>
    <xf numFmtId="0" fontId="0" fillId="3" borderId="3" xfId="24" applyFont="1" applyFill="1" applyBorder="1" applyAlignment="1">
      <alignment horizontal="center" vertical="center"/>
      <protection/>
    </xf>
    <xf numFmtId="0" fontId="0" fillId="3" borderId="31" xfId="24" applyFont="1" applyFill="1" applyBorder="1" applyAlignment="1">
      <alignment horizontal="center" vertical="center"/>
      <protection/>
    </xf>
    <xf numFmtId="0" fontId="0" fillId="0" borderId="3" xfId="24" applyFont="1" applyBorder="1" applyAlignment="1">
      <alignment horizontal="left" vertical="top" wrapText="1"/>
      <protection/>
    </xf>
    <xf numFmtId="0" fontId="0" fillId="0" borderId="31" xfId="24" applyFont="1" applyBorder="1" applyAlignment="1">
      <alignment horizontal="left" vertical="top" wrapText="1"/>
      <protection/>
    </xf>
    <xf numFmtId="0" fontId="0" fillId="0" borderId="3" xfId="24" applyFont="1" applyBorder="1" applyAlignment="1">
      <alignment horizontal="center" vertical="top" wrapText="1"/>
      <protection/>
    </xf>
    <xf numFmtId="0" fontId="0" fillId="0" borderId="31" xfId="24" applyFont="1" applyBorder="1" applyAlignment="1">
      <alignment horizontal="center" vertical="top" wrapText="1"/>
      <protection/>
    </xf>
    <xf numFmtId="0" fontId="0" fillId="0" borderId="6" xfId="0" applyBorder="1" applyAlignment="1">
      <alignment horizontal="center" vertical="top"/>
    </xf>
    <xf numFmtId="0" fontId="0" fillId="0" borderId="7" xfId="0" applyBorder="1" applyAlignment="1">
      <alignment horizontal="center" vertical="top"/>
    </xf>
    <xf numFmtId="0" fontId="0" fillId="0" borderId="6" xfId="0" applyFont="1" applyBorder="1" applyAlignment="1">
      <alignment horizontal="center" vertical="top"/>
    </xf>
    <xf numFmtId="0" fontId="0" fillId="0" borderId="7" xfId="0" applyFont="1" applyBorder="1" applyAlignment="1">
      <alignment horizontal="center" vertical="top"/>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6" xfId="24" applyFont="1" applyBorder="1" applyAlignment="1">
      <alignment horizontal="left" vertical="top" wrapText="1"/>
      <protection/>
    </xf>
    <xf numFmtId="0" fontId="0" fillId="0" borderId="7" xfId="24" applyFont="1" applyBorder="1" applyAlignment="1">
      <alignment horizontal="left" vertical="top" wrapText="1"/>
      <protection/>
    </xf>
    <xf numFmtId="198" fontId="1" fillId="0" borderId="52" xfId="17" applyNumberFormat="1" applyFont="1" applyFill="1" applyBorder="1" applyAlignment="1">
      <alignment horizontal="distributed" vertical="center" indent="1"/>
    </xf>
    <xf numFmtId="198" fontId="1" fillId="0" borderId="20" xfId="17" applyNumberFormat="1" applyFont="1" applyFill="1" applyBorder="1" applyAlignment="1">
      <alignment horizontal="distributed" vertical="center" indent="1"/>
    </xf>
    <xf numFmtId="198" fontId="1" fillId="0" borderId="127" xfId="17" applyNumberFormat="1" applyFont="1" applyFill="1" applyBorder="1" applyAlignment="1">
      <alignment horizontal="distributed" vertical="center" indent="1"/>
    </xf>
    <xf numFmtId="198" fontId="1" fillId="0" borderId="5" xfId="17" applyNumberFormat="1" applyFont="1" applyFill="1" applyBorder="1" applyAlignment="1">
      <alignment horizontal="distributed" vertical="center"/>
    </xf>
    <xf numFmtId="198" fontId="1" fillId="0" borderId="16" xfId="17" applyNumberFormat="1" applyFont="1" applyFill="1" applyBorder="1" applyAlignment="1">
      <alignment horizontal="distributed" vertical="center"/>
    </xf>
    <xf numFmtId="198" fontId="1" fillId="0" borderId="3" xfId="17" applyNumberFormat="1" applyFont="1" applyFill="1" applyBorder="1" applyAlignment="1">
      <alignment horizontal="distributed" vertical="center"/>
    </xf>
    <xf numFmtId="198" fontId="1" fillId="0" borderId="16" xfId="17" applyNumberFormat="1" applyFont="1" applyFill="1" applyBorder="1" applyAlignment="1">
      <alignment horizontal="right" vertical="center"/>
    </xf>
    <xf numFmtId="198" fontId="1" fillId="0" borderId="31" xfId="17" applyNumberFormat="1" applyFont="1" applyFill="1" applyBorder="1" applyAlignment="1">
      <alignment horizontal="right" vertical="center"/>
    </xf>
    <xf numFmtId="198" fontId="1" fillId="0" borderId="3" xfId="17" applyNumberFormat="1" applyFont="1" applyFill="1" applyBorder="1" applyAlignment="1">
      <alignment horizontal="distributed" vertical="center" indent="1"/>
    </xf>
    <xf numFmtId="198" fontId="1" fillId="0" borderId="16" xfId="17" applyNumberFormat="1" applyFont="1" applyFill="1" applyBorder="1" applyAlignment="1">
      <alignment horizontal="distributed" vertical="center" indent="1"/>
    </xf>
    <xf numFmtId="198" fontId="1" fillId="0" borderId="31" xfId="17" applyNumberFormat="1" applyFont="1" applyFill="1" applyBorder="1" applyAlignment="1">
      <alignment horizontal="distributed" vertical="center" indent="1"/>
    </xf>
    <xf numFmtId="198" fontId="1" fillId="0" borderId="128" xfId="17" applyNumberFormat="1" applyFont="1" applyFill="1" applyBorder="1" applyAlignment="1">
      <alignment horizontal="distributed" vertical="center" indent="1"/>
    </xf>
    <xf numFmtId="198" fontId="1" fillId="0" borderId="22" xfId="17" applyNumberFormat="1" applyFont="1" applyFill="1" applyBorder="1" applyAlignment="1">
      <alignment horizontal="distributed" vertical="center" indent="1"/>
    </xf>
    <xf numFmtId="198" fontId="1" fillId="0" borderId="129" xfId="17" applyNumberFormat="1" applyFont="1" applyFill="1" applyBorder="1" applyAlignment="1">
      <alignment horizontal="distributed" vertical="center" indent="1"/>
    </xf>
    <xf numFmtId="198" fontId="1" fillId="0" borderId="12" xfId="17" applyNumberFormat="1" applyFont="1" applyFill="1" applyBorder="1" applyAlignment="1">
      <alignment horizontal="distributed" vertical="center" indent="1"/>
    </xf>
    <xf numFmtId="198" fontId="1" fillId="0" borderId="5" xfId="17" applyNumberFormat="1" applyFont="1" applyFill="1" applyBorder="1" applyAlignment="1">
      <alignment horizontal="distributed" vertical="center" indent="1"/>
    </xf>
    <xf numFmtId="198" fontId="1" fillId="0" borderId="26" xfId="17" applyNumberFormat="1" applyFont="1" applyFill="1" applyBorder="1" applyAlignment="1">
      <alignment horizontal="distributed" vertical="center" indent="1"/>
    </xf>
    <xf numFmtId="198" fontId="1" fillId="0" borderId="12" xfId="17" applyNumberFormat="1" applyFont="1" applyFill="1" applyBorder="1" applyAlignment="1">
      <alignment horizontal="distributed" vertical="center"/>
    </xf>
    <xf numFmtId="198" fontId="1" fillId="0" borderId="26" xfId="17" applyNumberFormat="1" applyFont="1" applyFill="1" applyBorder="1" applyAlignment="1">
      <alignment vertical="center"/>
    </xf>
    <xf numFmtId="198" fontId="1" fillId="0" borderId="7" xfId="17" applyNumberFormat="1" applyFont="1" applyFill="1" applyBorder="1" applyAlignment="1">
      <alignment vertical="center"/>
    </xf>
    <xf numFmtId="198" fontId="1" fillId="0" borderId="11" xfId="17" applyNumberFormat="1" applyFont="1" applyFill="1" applyBorder="1" applyAlignment="1">
      <alignment horizontal="center" vertical="distributed" textRotation="255"/>
    </xf>
    <xf numFmtId="198" fontId="1" fillId="0" borderId="13" xfId="17" applyNumberFormat="1" applyFont="1" applyFill="1" applyBorder="1" applyAlignment="1">
      <alignment horizontal="center" vertical="distributed" textRotation="255"/>
    </xf>
    <xf numFmtId="198" fontId="1" fillId="0" borderId="1" xfId="17" applyNumberFormat="1" applyFont="1" applyFill="1" applyBorder="1" applyAlignment="1">
      <alignment horizontal="center" vertical="distributed" textRotation="255"/>
    </xf>
    <xf numFmtId="198" fontId="1" fillId="0" borderId="5" xfId="17" applyNumberFormat="1" applyFont="1" applyFill="1" applyBorder="1" applyAlignment="1">
      <alignment horizontal="center" vertical="center"/>
    </xf>
    <xf numFmtId="198" fontId="1" fillId="0" borderId="4" xfId="17" applyNumberFormat="1" applyFont="1" applyFill="1" applyBorder="1" applyAlignment="1">
      <alignment horizontal="center" vertical="center"/>
    </xf>
    <xf numFmtId="198" fontId="1" fillId="0" borderId="3" xfId="17" applyNumberFormat="1" applyFont="1" applyFill="1" applyBorder="1" applyAlignment="1">
      <alignment horizontal="center" vertical="center"/>
    </xf>
    <xf numFmtId="198" fontId="1" fillId="0" borderId="16" xfId="17" applyNumberFormat="1" applyFont="1" applyFill="1" applyBorder="1" applyAlignment="1">
      <alignment horizontal="center" vertical="center"/>
    </xf>
    <xf numFmtId="198" fontId="1" fillId="0" borderId="6" xfId="17" applyNumberFormat="1" applyFont="1" applyFill="1" applyBorder="1" applyAlignment="1">
      <alignment horizontal="distributed" vertical="center"/>
    </xf>
    <xf numFmtId="198" fontId="1" fillId="0" borderId="4" xfId="17" applyNumberFormat="1" applyFont="1" applyFill="1" applyBorder="1" applyAlignment="1">
      <alignment horizontal="distributed" vertical="center"/>
    </xf>
    <xf numFmtId="198" fontId="1" fillId="0" borderId="3" xfId="17" applyNumberFormat="1" applyFont="1" applyFill="1" applyBorder="1" applyAlignment="1">
      <alignment vertical="center" wrapText="1" shrinkToFit="1"/>
    </xf>
    <xf numFmtId="198" fontId="1" fillId="0" borderId="16" xfId="17" applyNumberFormat="1" applyFont="1" applyFill="1" applyBorder="1" applyAlignment="1">
      <alignment vertical="center" wrapText="1" shrinkToFit="1"/>
    </xf>
    <xf numFmtId="198" fontId="1" fillId="0" borderId="47" xfId="17" applyNumberFormat="1" applyFont="1" applyFill="1" applyBorder="1" applyAlignment="1">
      <alignment vertical="center"/>
    </xf>
    <xf numFmtId="198" fontId="1" fillId="0" borderId="10" xfId="17" applyNumberFormat="1" applyFont="1" applyFill="1" applyBorder="1" applyAlignment="1">
      <alignment vertical="center"/>
    </xf>
    <xf numFmtId="198" fontId="16" fillId="0" borderId="47" xfId="17" applyNumberFormat="1" applyFont="1" applyFill="1" applyBorder="1" applyAlignment="1">
      <alignment vertical="center"/>
    </xf>
    <xf numFmtId="198" fontId="16" fillId="0" borderId="10" xfId="17" applyNumberFormat="1" applyFont="1" applyFill="1" applyBorder="1" applyAlignment="1">
      <alignment vertical="center"/>
    </xf>
    <xf numFmtId="198" fontId="16" fillId="0" borderId="11" xfId="17" applyNumberFormat="1" applyFont="1" applyFill="1" applyBorder="1" applyAlignment="1">
      <alignment vertical="center"/>
    </xf>
    <xf numFmtId="198" fontId="16" fillId="0" borderId="1" xfId="17" applyNumberFormat="1" applyFont="1" applyFill="1" applyBorder="1" applyAlignment="1">
      <alignment vertical="center"/>
    </xf>
    <xf numFmtId="198" fontId="16" fillId="0" borderId="46" xfId="17" applyNumberFormat="1" applyFont="1" applyFill="1" applyBorder="1" applyAlignment="1">
      <alignment vertical="center"/>
    </xf>
    <xf numFmtId="198" fontId="16" fillId="0" borderId="9" xfId="17" applyNumberFormat="1" applyFont="1" applyFill="1" applyBorder="1" applyAlignment="1">
      <alignment vertical="center"/>
    </xf>
    <xf numFmtId="198" fontId="1" fillId="0" borderId="46" xfId="17" applyNumberFormat="1" applyFont="1" applyFill="1" applyBorder="1" applyAlignment="1">
      <alignment vertical="center"/>
    </xf>
    <xf numFmtId="198" fontId="1" fillId="0" borderId="9" xfId="17" applyNumberFormat="1" applyFont="1" applyFill="1" applyBorder="1" applyAlignment="1">
      <alignment vertical="center"/>
    </xf>
    <xf numFmtId="198" fontId="1" fillId="0" borderId="11" xfId="17" applyNumberFormat="1" applyFont="1" applyFill="1" applyBorder="1" applyAlignment="1">
      <alignment vertical="center"/>
    </xf>
    <xf numFmtId="198" fontId="1" fillId="0" borderId="1" xfId="17" applyNumberFormat="1" applyFont="1" applyFill="1" applyBorder="1" applyAlignment="1">
      <alignment vertical="center"/>
    </xf>
    <xf numFmtId="198" fontId="1" fillId="0" borderId="3" xfId="17" applyNumberFormat="1" applyFont="1" applyFill="1" applyBorder="1" applyAlignment="1">
      <alignment vertical="center" wrapText="1"/>
    </xf>
    <xf numFmtId="198" fontId="1" fillId="0" borderId="16" xfId="17" applyNumberFormat="1" applyFont="1" applyFill="1" applyBorder="1" applyAlignment="1">
      <alignment vertical="center" wrapText="1"/>
    </xf>
    <xf numFmtId="198" fontId="12" fillId="0" borderId="0" xfId="17" applyNumberFormat="1" applyFont="1" applyFill="1" applyAlignment="1">
      <alignment horizontal="right"/>
    </xf>
    <xf numFmtId="198" fontId="12" fillId="0" borderId="130" xfId="17" applyNumberFormat="1" applyFont="1" applyFill="1" applyBorder="1" applyAlignment="1">
      <alignment horizontal="right"/>
    </xf>
    <xf numFmtId="198" fontId="1" fillId="0" borderId="31" xfId="17" applyNumberFormat="1" applyFont="1" applyFill="1" applyBorder="1" applyAlignment="1">
      <alignment horizontal="center" vertical="center"/>
    </xf>
    <xf numFmtId="198" fontId="14" fillId="0" borderId="12" xfId="17" applyNumberFormat="1" applyFont="1" applyFill="1" applyBorder="1" applyAlignment="1">
      <alignment horizontal="center" vertical="distributed" textRotation="255"/>
    </xf>
    <xf numFmtId="198" fontId="14" fillId="0" borderId="26" xfId="17" applyNumberFormat="1" applyFont="1" applyFill="1" applyBorder="1" applyAlignment="1">
      <alignment horizontal="center" vertical="distributed" textRotation="255"/>
    </xf>
    <xf numFmtId="198" fontId="14" fillId="0" borderId="8" xfId="17" applyNumberFormat="1" applyFont="1" applyFill="1" applyBorder="1" applyAlignment="1">
      <alignment horizontal="center" vertical="distributed" textRotation="255"/>
    </xf>
    <xf numFmtId="198" fontId="14" fillId="0" borderId="32" xfId="17" applyNumberFormat="1" applyFont="1" applyFill="1" applyBorder="1" applyAlignment="1">
      <alignment horizontal="center" vertical="distributed" textRotation="255"/>
    </xf>
    <xf numFmtId="198" fontId="14" fillId="0" borderId="6" xfId="17" applyNumberFormat="1" applyFont="1" applyFill="1" applyBorder="1" applyAlignment="1">
      <alignment horizontal="center" vertical="distributed" textRotation="255"/>
    </xf>
    <xf numFmtId="198" fontId="14" fillId="0" borderId="7" xfId="17" applyNumberFormat="1" applyFont="1" applyFill="1" applyBorder="1" applyAlignment="1">
      <alignment horizontal="center" vertical="distributed" textRotation="255"/>
    </xf>
    <xf numFmtId="198" fontId="1" fillId="0" borderId="3" xfId="17" applyNumberFormat="1" applyFont="1" applyFill="1" applyBorder="1" applyAlignment="1">
      <alignment horizontal="distributed" vertical="center" wrapText="1"/>
    </xf>
    <xf numFmtId="198" fontId="1" fillId="0" borderId="16" xfId="17" applyNumberFormat="1" applyFont="1" applyFill="1" applyBorder="1" applyAlignment="1">
      <alignment horizontal="distributed" vertical="center" wrapText="1"/>
    </xf>
    <xf numFmtId="38" fontId="1" fillId="0" borderId="3" xfId="17" applyFont="1" applyBorder="1" applyAlignment="1">
      <alignment horizontal="left" vertical="center" wrapText="1"/>
    </xf>
    <xf numFmtId="38" fontId="1" fillId="0" borderId="16" xfId="17" applyFont="1" applyBorder="1" applyAlignment="1">
      <alignment horizontal="left" vertical="center" wrapText="1"/>
    </xf>
    <xf numFmtId="38" fontId="1" fillId="0" borderId="31" xfId="17" applyFont="1" applyBorder="1" applyAlignment="1">
      <alignment horizontal="left" vertical="center" wrapText="1"/>
    </xf>
    <xf numFmtId="38" fontId="12" fillId="0" borderId="2" xfId="17" applyFont="1" applyBorder="1" applyAlignment="1">
      <alignment horizontal="center" vertical="center" wrapText="1"/>
    </xf>
    <xf numFmtId="38" fontId="1" fillId="0" borderId="2" xfId="17" applyFont="1" applyBorder="1" applyAlignment="1">
      <alignment horizontal="center" vertical="center" wrapText="1"/>
    </xf>
    <xf numFmtId="38" fontId="5" fillId="0" borderId="2" xfId="17" applyFont="1" applyBorder="1" applyAlignment="1">
      <alignment horizontal="center" vertical="center"/>
    </xf>
    <xf numFmtId="0" fontId="5" fillId="0" borderId="2" xfId="0" applyFont="1" applyBorder="1" applyAlignment="1">
      <alignment vertical="center" wrapText="1"/>
    </xf>
    <xf numFmtId="38" fontId="1" fillId="0" borderId="12" xfId="17" applyFont="1" applyFill="1" applyBorder="1" applyAlignment="1">
      <alignment horizontal="left" vertical="center"/>
    </xf>
    <xf numFmtId="38" fontId="1" fillId="0" borderId="5" xfId="17" applyFont="1" applyFill="1" applyBorder="1" applyAlignment="1">
      <alignment horizontal="left" vertical="center"/>
    </xf>
    <xf numFmtId="38" fontId="1" fillId="0" borderId="0" xfId="17" applyFont="1" applyBorder="1" applyAlignment="1">
      <alignment horizontal="left" vertical="center"/>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26"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38" fontId="1" fillId="0" borderId="5" xfId="17" applyFont="1" applyBorder="1" applyAlignment="1">
      <alignment horizontal="left" vertical="center" wrapText="1"/>
    </xf>
    <xf numFmtId="38" fontId="1" fillId="0" borderId="26" xfId="17" applyFont="1" applyBorder="1" applyAlignment="1">
      <alignment horizontal="left" vertical="center" wrapText="1"/>
    </xf>
    <xf numFmtId="0" fontId="5" fillId="3" borderId="16" xfId="0" applyFont="1" applyFill="1" applyBorder="1" applyAlignment="1">
      <alignment horizontal="center" vertical="center"/>
    </xf>
    <xf numFmtId="0" fontId="5" fillId="3" borderId="31" xfId="0" applyFont="1" applyFill="1" applyBorder="1" applyAlignment="1">
      <alignment horizontal="center" vertical="center"/>
    </xf>
    <xf numFmtId="38" fontId="1" fillId="0" borderId="0" xfId="17" applyFont="1" applyAlignment="1">
      <alignment horizontal="right"/>
    </xf>
    <xf numFmtId="0" fontId="5" fillId="3" borderId="2" xfId="0" applyFont="1" applyFill="1" applyBorder="1" applyAlignment="1">
      <alignment horizontal="center" vertical="center"/>
    </xf>
    <xf numFmtId="38" fontId="1" fillId="0" borderId="81" xfId="17" applyFont="1" applyBorder="1" applyAlignment="1">
      <alignment vertical="center" wrapText="1"/>
    </xf>
    <xf numFmtId="0" fontId="1" fillId="0" borderId="22" xfId="26" applyFont="1" applyBorder="1" applyAlignment="1">
      <alignment vertical="center"/>
      <protection/>
    </xf>
    <xf numFmtId="38" fontId="1" fillId="0" borderId="11" xfId="17" applyFont="1" applyBorder="1" applyAlignment="1">
      <alignment horizontal="center" vertical="center" textRotation="255"/>
    </xf>
    <xf numFmtId="0" fontId="1" fillId="0" borderId="13" xfId="26" applyFont="1" applyBorder="1" applyAlignment="1">
      <alignment horizontal="center" vertical="center" textRotation="255"/>
      <protection/>
    </xf>
    <xf numFmtId="0" fontId="1" fillId="0" borderId="1" xfId="26" applyFont="1" applyBorder="1" applyAlignment="1">
      <alignment horizontal="center" vertical="center" textRotation="255"/>
      <protection/>
    </xf>
    <xf numFmtId="38" fontId="1" fillId="0" borderId="3" xfId="17" applyFont="1" applyBorder="1" applyAlignment="1">
      <alignment vertical="center" wrapText="1"/>
    </xf>
    <xf numFmtId="38" fontId="1" fillId="0" borderId="16" xfId="17" applyFont="1" applyBorder="1" applyAlignment="1">
      <alignment vertical="center" wrapText="1"/>
    </xf>
    <xf numFmtId="38" fontId="1" fillId="0" borderId="31" xfId="17" applyFont="1" applyBorder="1" applyAlignment="1">
      <alignment vertical="center" wrapText="1"/>
    </xf>
    <xf numFmtId="38" fontId="1" fillId="0" borderId="3" xfId="17" applyFont="1" applyBorder="1" applyAlignment="1">
      <alignment vertical="center"/>
    </xf>
    <xf numFmtId="38" fontId="1" fillId="0" borderId="16" xfId="17" applyFont="1" applyBorder="1" applyAlignment="1">
      <alignment vertical="center"/>
    </xf>
    <xf numFmtId="38" fontId="1" fillId="0" borderId="31" xfId="17" applyFont="1" applyBorder="1" applyAlignment="1">
      <alignment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vertical="center" wrapText="1"/>
    </xf>
    <xf numFmtId="0" fontId="5" fillId="0" borderId="31" xfId="0" applyFont="1" applyBorder="1" applyAlignment="1">
      <alignment vertical="center" wrapText="1"/>
    </xf>
    <xf numFmtId="0" fontId="5" fillId="0" borderId="12" xfId="0" applyFont="1" applyBorder="1" applyAlignment="1">
      <alignment vertical="center" wrapText="1"/>
    </xf>
    <xf numFmtId="0" fontId="5" fillId="0" borderId="3" xfId="0" applyFont="1" applyBorder="1" applyAlignment="1">
      <alignment vertical="center" wrapText="1"/>
    </xf>
    <xf numFmtId="38" fontId="1" fillId="0" borderId="2" xfId="17" applyFont="1" applyBorder="1" applyAlignment="1">
      <alignment horizontal="center" vertical="center"/>
    </xf>
    <xf numFmtId="0" fontId="5" fillId="0" borderId="5" xfId="0" applyFont="1" applyBorder="1" applyAlignment="1">
      <alignment vertical="center" wrapText="1"/>
    </xf>
    <xf numFmtId="38" fontId="1" fillId="0" borderId="3" xfId="17" applyFont="1" applyBorder="1" applyAlignment="1">
      <alignment horizontal="left" vertical="center"/>
    </xf>
    <xf numFmtId="38" fontId="1" fillId="0" borderId="16" xfId="17" applyFont="1" applyBorder="1" applyAlignment="1">
      <alignment horizontal="left" vertical="center"/>
    </xf>
    <xf numFmtId="38" fontId="1" fillId="0" borderId="31" xfId="17" applyFont="1" applyBorder="1" applyAlignment="1">
      <alignment horizontal="left" vertical="center"/>
    </xf>
    <xf numFmtId="0" fontId="5" fillId="0" borderId="8" xfId="0" applyFont="1" applyBorder="1" applyAlignment="1">
      <alignment vertical="center" wrapText="1"/>
    </xf>
    <xf numFmtId="0" fontId="0" fillId="0" borderId="3" xfId="0" applyBorder="1" applyAlignment="1">
      <alignment horizontal="left" vertical="center" wrapText="1"/>
    </xf>
    <xf numFmtId="0" fontId="0" fillId="0" borderId="16" xfId="0" applyBorder="1" applyAlignment="1">
      <alignment horizontal="left" vertical="center" wrapText="1"/>
    </xf>
    <xf numFmtId="0" fontId="0" fillId="0" borderId="31" xfId="0" applyBorder="1" applyAlignment="1">
      <alignment horizontal="left" vertical="center" wrapText="1"/>
    </xf>
    <xf numFmtId="0" fontId="0" fillId="3" borderId="3" xfId="0" applyFill="1" applyBorder="1" applyAlignment="1">
      <alignment horizontal="center" vertical="center"/>
    </xf>
    <xf numFmtId="0" fontId="0" fillId="3" borderId="16" xfId="0" applyFill="1" applyBorder="1" applyAlignment="1">
      <alignment horizontal="center" vertical="center"/>
    </xf>
    <xf numFmtId="0" fontId="0" fillId="3" borderId="31" xfId="0" applyFill="1" applyBorder="1" applyAlignment="1">
      <alignment horizontal="center" vertical="center"/>
    </xf>
    <xf numFmtId="0" fontId="0" fillId="0" borderId="3"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2" xfId="0" applyFill="1" applyBorder="1" applyAlignment="1">
      <alignment horizontal="left" vertical="center" indent="1"/>
    </xf>
    <xf numFmtId="0" fontId="0" fillId="0" borderId="16" xfId="0" applyFill="1" applyBorder="1" applyAlignment="1">
      <alignment horizontal="left" vertical="center" indent="1"/>
    </xf>
    <xf numFmtId="0" fontId="0" fillId="0" borderId="31" xfId="0" applyFill="1" applyBorder="1" applyAlignment="1">
      <alignment horizontal="left" vertical="center" indent="1"/>
    </xf>
    <xf numFmtId="0" fontId="0" fillId="4" borderId="3" xfId="0" applyFill="1" applyBorder="1" applyAlignment="1">
      <alignment horizontal="left" vertical="center" indent="1"/>
    </xf>
    <xf numFmtId="0" fontId="0" fillId="4" borderId="16" xfId="0" applyFill="1" applyBorder="1" applyAlignment="1">
      <alignment horizontal="left" vertical="center" indent="1"/>
    </xf>
    <xf numFmtId="0" fontId="0" fillId="4" borderId="31" xfId="0" applyFill="1" applyBorder="1" applyAlignment="1">
      <alignment horizontal="left" vertical="center" indent="1"/>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right"/>
    </xf>
    <xf numFmtId="0" fontId="0" fillId="0" borderId="3" xfId="0" applyFill="1" applyBorder="1" applyAlignment="1">
      <alignment vertical="center"/>
    </xf>
    <xf numFmtId="0" fontId="0" fillId="0" borderId="4" xfId="0" applyFill="1" applyBorder="1" applyAlignment="1">
      <alignment vertical="center"/>
    </xf>
    <xf numFmtId="0" fontId="0" fillId="0" borderId="16" xfId="0" applyFill="1" applyBorder="1" applyAlignment="1">
      <alignment vertical="center"/>
    </xf>
    <xf numFmtId="0" fontId="0" fillId="0" borderId="7" xfId="0" applyFill="1" applyBorder="1" applyAlignment="1">
      <alignment vertical="center"/>
    </xf>
    <xf numFmtId="0" fontId="0" fillId="0" borderId="12" xfId="0" applyFill="1" applyBorder="1" applyAlignment="1">
      <alignment vertical="center" shrinkToFit="1"/>
    </xf>
    <xf numFmtId="0" fontId="0" fillId="0" borderId="5" xfId="0" applyFill="1" applyBorder="1" applyAlignment="1">
      <alignment vertical="center" shrinkToFit="1"/>
    </xf>
    <xf numFmtId="0" fontId="0" fillId="0" borderId="26" xfId="0" applyFill="1" applyBorder="1" applyAlignment="1">
      <alignment vertical="center" shrinkToFit="1"/>
    </xf>
    <xf numFmtId="0" fontId="0" fillId="2" borderId="12" xfId="0" applyFill="1" applyBorder="1" applyAlignment="1">
      <alignment vertical="center"/>
    </xf>
    <xf numFmtId="0" fontId="0" fillId="2" borderId="26" xfId="0" applyFill="1" applyBorder="1" applyAlignment="1">
      <alignment vertical="center"/>
    </xf>
    <xf numFmtId="0" fontId="0" fillId="0" borderId="8"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7" xfId="0" applyFont="1" applyFill="1" applyBorder="1" applyAlignment="1">
      <alignment horizontal="left" vertical="center" indent="1"/>
    </xf>
    <xf numFmtId="0" fontId="0" fillId="0" borderId="51" xfId="0" applyFill="1" applyBorder="1" applyAlignment="1">
      <alignment horizontal="left" vertical="center" indent="1"/>
    </xf>
    <xf numFmtId="0" fontId="0" fillId="0" borderId="120" xfId="0" applyFill="1" applyBorder="1" applyAlignment="1">
      <alignment horizontal="left" vertical="center" indent="1"/>
    </xf>
    <xf numFmtId="0" fontId="0" fillId="0" borderId="123" xfId="0" applyFill="1" applyBorder="1" applyAlignment="1">
      <alignment horizontal="left" vertical="center" indent="1"/>
    </xf>
    <xf numFmtId="0" fontId="0" fillId="0" borderId="8" xfId="0" applyBorder="1" applyAlignment="1">
      <alignment horizontal="left" vertical="center" indent="1"/>
    </xf>
    <xf numFmtId="0" fontId="0" fillId="0" borderId="0" xfId="0" applyBorder="1" applyAlignment="1">
      <alignment horizontal="left" vertical="center" indent="1"/>
    </xf>
    <xf numFmtId="0" fontId="0" fillId="3" borderId="11" xfId="0" applyFill="1" applyBorder="1" applyAlignment="1">
      <alignment horizontal="center" vertical="center"/>
    </xf>
    <xf numFmtId="0" fontId="0" fillId="3" borderId="13" xfId="0" applyFill="1" applyBorder="1" applyAlignment="1">
      <alignment vertical="center"/>
    </xf>
    <xf numFmtId="0" fontId="0" fillId="3" borderId="1" xfId="0" applyFill="1" applyBorder="1" applyAlignment="1">
      <alignment vertical="center"/>
    </xf>
    <xf numFmtId="0" fontId="0" fillId="0" borderId="31" xfId="0" applyFill="1" applyBorder="1" applyAlignment="1">
      <alignment vertical="center"/>
    </xf>
    <xf numFmtId="0" fontId="0" fillId="3" borderId="11" xfId="0" applyFill="1" applyBorder="1" applyAlignment="1">
      <alignment horizontal="center" vertical="center" wrapText="1"/>
    </xf>
    <xf numFmtId="0" fontId="0" fillId="3" borderId="13"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xf>
    <xf numFmtId="0" fontId="0" fillId="3" borderId="2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32" xfId="0"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134" xfId="0" applyFill="1" applyBorder="1" applyAlignment="1">
      <alignment horizontal="center" vertical="center"/>
    </xf>
    <xf numFmtId="0" fontId="0" fillId="0" borderId="8" xfId="0" applyFill="1" applyBorder="1" applyAlignment="1">
      <alignment vertical="center" shrinkToFit="1"/>
    </xf>
    <xf numFmtId="0" fontId="0" fillId="0" borderId="32" xfId="0" applyFill="1" applyBorder="1" applyAlignment="1">
      <alignment vertical="center" shrinkToFit="1"/>
    </xf>
    <xf numFmtId="0" fontId="0" fillId="0" borderId="12" xfId="0" applyBorder="1" applyAlignment="1">
      <alignment horizontal="left" vertical="center" indent="1"/>
    </xf>
    <xf numFmtId="0" fontId="0" fillId="0" borderId="5" xfId="0" applyBorder="1" applyAlignment="1">
      <alignment horizontal="left" vertical="center" indent="1"/>
    </xf>
    <xf numFmtId="0" fontId="0" fillId="0" borderId="121" xfId="0" applyFill="1" applyBorder="1" applyAlignment="1">
      <alignment horizontal="left" vertical="center" indent="1"/>
    </xf>
    <xf numFmtId="0" fontId="0" fillId="4" borderId="27" xfId="0" applyFill="1" applyBorder="1" applyAlignment="1">
      <alignment vertical="center"/>
    </xf>
    <xf numFmtId="0" fontId="0" fillId="4" borderId="33" xfId="0" applyFill="1" applyBorder="1" applyAlignment="1">
      <alignment vertical="center"/>
    </xf>
    <xf numFmtId="0" fontId="0" fillId="0" borderId="27" xfId="0" applyFill="1" applyBorder="1" applyAlignment="1">
      <alignment vertical="center"/>
    </xf>
    <xf numFmtId="0" fontId="0" fillId="0" borderId="116" xfId="0" applyFill="1" applyBorder="1" applyAlignment="1">
      <alignment vertical="center"/>
    </xf>
    <xf numFmtId="0" fontId="0" fillId="0" borderId="33" xfId="0" applyFill="1" applyBorder="1" applyAlignment="1">
      <alignment vertical="center"/>
    </xf>
    <xf numFmtId="0" fontId="0" fillId="0" borderId="0" xfId="0" applyBorder="1" applyAlignment="1">
      <alignment horizontal="right"/>
    </xf>
    <xf numFmtId="0" fontId="0" fillId="0" borderId="8" xfId="0" applyFill="1" applyBorder="1" applyAlignment="1">
      <alignment horizontal="left" vertical="center" indent="1"/>
    </xf>
    <xf numFmtId="0" fontId="0" fillId="0" borderId="0" xfId="0" applyFill="1" applyBorder="1" applyAlignment="1">
      <alignment horizontal="left" vertical="center" indent="1"/>
    </xf>
    <xf numFmtId="0" fontId="0" fillId="0" borderId="7" xfId="0" applyFill="1" applyBorder="1" applyAlignment="1">
      <alignment horizontal="left" vertical="center" indent="1"/>
    </xf>
    <xf numFmtId="0" fontId="4" fillId="0" borderId="0" xfId="0" applyFont="1" applyAlignment="1">
      <alignment vertical="center" wrapText="1"/>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16" xfId="0" applyFill="1" applyBorder="1" applyAlignment="1">
      <alignment horizontal="center" vertical="center"/>
    </xf>
  </cellXfs>
  <cellStyles count="14">
    <cellStyle name="Normal" xfId="0"/>
    <cellStyle name="Percent" xfId="15"/>
    <cellStyle name="Hyperlink" xfId="16"/>
    <cellStyle name="Comma [0]" xfId="17"/>
    <cellStyle name="Comma" xfId="18"/>
    <cellStyle name="Currency [0]" xfId="19"/>
    <cellStyle name="Currency" xfId="20"/>
    <cellStyle name="標準_060222病院様式" xfId="21"/>
    <cellStyle name="標準_060331②収支計画（様式）" xfId="22"/>
    <cellStyle name="標準_Book1" xfId="23"/>
    <cellStyle name="標準_Book2" xfId="24"/>
    <cellStyle name="標準_Book2_1" xfId="25"/>
    <cellStyle name="標準_健全化計画（様式）"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9</xdr:col>
      <xdr:colOff>0</xdr:colOff>
      <xdr:row>5</xdr:row>
      <xdr:rowOff>190500</xdr:rowOff>
    </xdr:to>
    <xdr:sp>
      <xdr:nvSpPr>
        <xdr:cNvPr id="1" name="Line 1"/>
        <xdr:cNvSpPr>
          <a:spLocks/>
        </xdr:cNvSpPr>
      </xdr:nvSpPr>
      <xdr:spPr>
        <a:xfrm>
          <a:off x="9525" y="590550"/>
          <a:ext cx="46672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50</xdr:row>
      <xdr:rowOff>0</xdr:rowOff>
    </xdr:from>
    <xdr:to>
      <xdr:col>9</xdr:col>
      <xdr:colOff>0</xdr:colOff>
      <xdr:row>50</xdr:row>
      <xdr:rowOff>0</xdr:rowOff>
    </xdr:to>
    <xdr:sp>
      <xdr:nvSpPr>
        <xdr:cNvPr id="2" name="Line 4"/>
        <xdr:cNvSpPr>
          <a:spLocks/>
        </xdr:cNvSpPr>
      </xdr:nvSpPr>
      <xdr:spPr>
        <a:xfrm>
          <a:off x="0" y="9658350"/>
          <a:ext cx="467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84</xdr:row>
      <xdr:rowOff>0</xdr:rowOff>
    </xdr:from>
    <xdr:to>
      <xdr:col>9</xdr:col>
      <xdr:colOff>0</xdr:colOff>
      <xdr:row>86</xdr:row>
      <xdr:rowOff>152400</xdr:rowOff>
    </xdr:to>
    <xdr:sp>
      <xdr:nvSpPr>
        <xdr:cNvPr id="3" name="Line 5"/>
        <xdr:cNvSpPr>
          <a:spLocks/>
        </xdr:cNvSpPr>
      </xdr:nvSpPr>
      <xdr:spPr>
        <a:xfrm>
          <a:off x="0" y="16202025"/>
          <a:ext cx="46767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0</xdr:row>
      <xdr:rowOff>0</xdr:rowOff>
    </xdr:to>
    <xdr:sp>
      <xdr:nvSpPr>
        <xdr:cNvPr id="1" name="Line 1"/>
        <xdr:cNvSpPr>
          <a:spLocks/>
        </xdr:cNvSpPr>
      </xdr:nvSpPr>
      <xdr:spPr>
        <a:xfrm flipH="1" flipV="1">
          <a:off x="0" y="0"/>
          <a:ext cx="58293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flipH="1" flipV="1">
          <a:off x="0" y="0"/>
          <a:ext cx="5486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904875</xdr:colOff>
      <xdr:row>42</xdr:row>
      <xdr:rowOff>0</xdr:rowOff>
    </xdr:from>
    <xdr:to>
      <xdr:col>2</xdr:col>
      <xdr:colOff>904875</xdr:colOff>
      <xdr:row>42</xdr:row>
      <xdr:rowOff>0</xdr:rowOff>
    </xdr:to>
    <xdr:sp>
      <xdr:nvSpPr>
        <xdr:cNvPr id="1" name="Line 9"/>
        <xdr:cNvSpPr>
          <a:spLocks/>
        </xdr:cNvSpPr>
      </xdr:nvSpPr>
      <xdr:spPr>
        <a:xfrm>
          <a:off x="1400175" y="1177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914400</xdr:colOff>
      <xdr:row>42</xdr:row>
      <xdr:rowOff>0</xdr:rowOff>
    </xdr:from>
    <xdr:to>
      <xdr:col>2</xdr:col>
      <xdr:colOff>914400</xdr:colOff>
      <xdr:row>42</xdr:row>
      <xdr:rowOff>0</xdr:rowOff>
    </xdr:to>
    <xdr:sp>
      <xdr:nvSpPr>
        <xdr:cNvPr id="2" name="Line 10"/>
        <xdr:cNvSpPr>
          <a:spLocks/>
        </xdr:cNvSpPr>
      </xdr:nvSpPr>
      <xdr:spPr>
        <a:xfrm>
          <a:off x="1409700" y="1177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42</xdr:row>
      <xdr:rowOff>0</xdr:rowOff>
    </xdr:from>
    <xdr:to>
      <xdr:col>15</xdr:col>
      <xdr:colOff>0</xdr:colOff>
      <xdr:row>42</xdr:row>
      <xdr:rowOff>0</xdr:rowOff>
    </xdr:to>
    <xdr:sp>
      <xdr:nvSpPr>
        <xdr:cNvPr id="3" name="Line 39"/>
        <xdr:cNvSpPr>
          <a:spLocks/>
        </xdr:cNvSpPr>
      </xdr:nvSpPr>
      <xdr:spPr>
        <a:xfrm flipH="1" flipV="1">
          <a:off x="18002250" y="1177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workbookViewId="0" topLeftCell="A1">
      <selection activeCell="L52" sqref="L52"/>
    </sheetView>
  </sheetViews>
  <sheetFormatPr defaultColWidth="8.796875" defaultRowHeight="15"/>
  <cols>
    <col min="1" max="1" width="9" style="15" customWidth="1"/>
    <col min="2" max="2" width="2.59765625" style="15" customWidth="1"/>
    <col min="3" max="3" width="8.59765625" style="15" customWidth="1"/>
    <col min="4" max="4" width="11.69921875" style="15" customWidth="1"/>
    <col min="5" max="6" width="10.59765625" style="15" customWidth="1"/>
    <col min="7" max="7" width="2.59765625" style="15" customWidth="1"/>
    <col min="8" max="8" width="8.59765625" style="15" customWidth="1"/>
    <col min="9" max="11" width="10.59765625" style="15" customWidth="1"/>
    <col min="12" max="16384" width="9" style="15" customWidth="1"/>
  </cols>
  <sheetData>
    <row r="1" ht="15" thickTop="1">
      <c r="K1" s="566" t="s">
        <v>316</v>
      </c>
    </row>
    <row r="2" ht="15" thickBot="1">
      <c r="K2" s="567"/>
    </row>
    <row r="3" spans="2:5" ht="18" thickTop="1">
      <c r="B3" s="17" t="s">
        <v>391</v>
      </c>
      <c r="C3" s="17"/>
      <c r="D3" s="17"/>
      <c r="E3" s="17"/>
    </row>
    <row r="4" spans="2:5" ht="7.5" customHeight="1">
      <c r="B4" s="17"/>
      <c r="C4" s="17"/>
      <c r="D4" s="17"/>
      <c r="E4" s="17"/>
    </row>
    <row r="5" spans="2:5" ht="19.5" customHeight="1">
      <c r="B5" s="16" t="s">
        <v>492</v>
      </c>
      <c r="C5" s="16"/>
      <c r="D5" s="16"/>
      <c r="E5" s="16"/>
    </row>
    <row r="6" spans="2:11" ht="16.5" customHeight="1">
      <c r="B6" s="16" t="s">
        <v>507</v>
      </c>
      <c r="C6" s="16"/>
      <c r="D6" s="16"/>
      <c r="E6" s="16"/>
      <c r="G6" s="108" t="s">
        <v>261</v>
      </c>
      <c r="H6" s="107"/>
      <c r="I6" s="107" t="s">
        <v>317</v>
      </c>
      <c r="J6" s="107"/>
      <c r="K6" s="107"/>
    </row>
    <row r="7" spans="2:5" ht="3.75" customHeight="1">
      <c r="B7" s="16"/>
      <c r="C7" s="16"/>
      <c r="D7" s="16"/>
      <c r="E7" s="16"/>
    </row>
    <row r="8" spans="2:11" ht="19.5" customHeight="1">
      <c r="B8" s="602" t="s">
        <v>164</v>
      </c>
      <c r="C8" s="600"/>
      <c r="D8" s="601"/>
      <c r="E8" s="594" t="s">
        <v>318</v>
      </c>
      <c r="F8" s="593"/>
      <c r="G8" s="593"/>
      <c r="H8" s="593"/>
      <c r="I8" s="593"/>
      <c r="J8" s="593"/>
      <c r="K8" s="584"/>
    </row>
    <row r="9" spans="2:11" ht="19.5" customHeight="1">
      <c r="B9" s="602" t="s">
        <v>510</v>
      </c>
      <c r="C9" s="600"/>
      <c r="D9" s="601"/>
      <c r="E9" s="620">
        <v>25112</v>
      </c>
      <c r="F9" s="621"/>
      <c r="G9" s="622" t="s">
        <v>508</v>
      </c>
      <c r="H9" s="623"/>
      <c r="I9" s="624"/>
      <c r="J9" s="607" t="s">
        <v>386</v>
      </c>
      <c r="K9" s="585"/>
    </row>
    <row r="10" spans="2:11" ht="19.5" customHeight="1">
      <c r="B10" s="599" t="s">
        <v>165</v>
      </c>
      <c r="C10" s="600"/>
      <c r="D10" s="601"/>
      <c r="E10" s="594" t="s">
        <v>319</v>
      </c>
      <c r="F10" s="595"/>
      <c r="G10" s="590" t="s">
        <v>214</v>
      </c>
      <c r="H10" s="591"/>
      <c r="I10" s="592"/>
      <c r="J10" s="586">
        <v>1</v>
      </c>
      <c r="K10" s="587"/>
    </row>
    <row r="11" spans="2:11" ht="19.5" customHeight="1">
      <c r="B11" s="34"/>
      <c r="C11" s="602" t="s">
        <v>509</v>
      </c>
      <c r="D11" s="601"/>
      <c r="E11" s="607"/>
      <c r="F11" s="608"/>
      <c r="G11" s="608"/>
      <c r="H11" s="608"/>
      <c r="I11" s="608"/>
      <c r="J11" s="608"/>
      <c r="K11" s="609"/>
    </row>
    <row r="12" spans="2:5" ht="14.25" customHeight="1">
      <c r="B12" s="18" t="s">
        <v>414</v>
      </c>
      <c r="C12" s="18"/>
      <c r="D12" s="18"/>
      <c r="E12" s="18"/>
    </row>
    <row r="13" spans="2:5" ht="14.25" customHeight="1">
      <c r="B13" s="18" t="s">
        <v>427</v>
      </c>
      <c r="C13" s="18"/>
      <c r="D13" s="18"/>
      <c r="E13" s="18"/>
    </row>
    <row r="14" spans="2:5" ht="14.25" customHeight="1">
      <c r="B14" s="18" t="s">
        <v>430</v>
      </c>
      <c r="C14" s="18"/>
      <c r="D14" s="18"/>
      <c r="E14" s="18"/>
    </row>
    <row r="15" ht="17.25" customHeight="1"/>
    <row r="16" spans="2:11" ht="16.5" customHeight="1">
      <c r="B16" s="16" t="s">
        <v>493</v>
      </c>
      <c r="C16" s="16"/>
      <c r="D16" s="16"/>
      <c r="E16" s="16"/>
      <c r="K16" s="19"/>
    </row>
    <row r="17" spans="2:11" ht="3.75" customHeight="1">
      <c r="B17" s="16"/>
      <c r="C17" s="16"/>
      <c r="D17" s="16"/>
      <c r="E17" s="16"/>
      <c r="J17" s="20"/>
      <c r="K17" s="20"/>
    </row>
    <row r="18" spans="2:11" ht="19.5" customHeight="1">
      <c r="B18" s="602" t="s">
        <v>429</v>
      </c>
      <c r="C18" s="600"/>
      <c r="D18" s="601"/>
      <c r="E18" s="613" t="s">
        <v>241</v>
      </c>
      <c r="F18" s="614"/>
      <c r="G18" s="622" t="s">
        <v>511</v>
      </c>
      <c r="H18" s="623"/>
      <c r="I18" s="624"/>
      <c r="J18" s="615">
        <v>1919</v>
      </c>
      <c r="K18" s="616"/>
    </row>
    <row r="19" spans="2:11" ht="19.5" customHeight="1">
      <c r="B19" s="602" t="s">
        <v>512</v>
      </c>
      <c r="C19" s="600"/>
      <c r="D19" s="601"/>
      <c r="E19" s="594">
        <v>0</v>
      </c>
      <c r="F19" s="595"/>
      <c r="G19" s="610" t="s">
        <v>389</v>
      </c>
      <c r="H19" s="611"/>
      <c r="I19" s="612"/>
      <c r="J19" s="617">
        <v>30.5</v>
      </c>
      <c r="K19" s="616"/>
    </row>
    <row r="20" spans="2:11" ht="19.5" customHeight="1">
      <c r="B20" s="602" t="s">
        <v>513</v>
      </c>
      <c r="C20" s="600"/>
      <c r="D20" s="601"/>
      <c r="E20" s="594">
        <v>0</v>
      </c>
      <c r="F20" s="595"/>
      <c r="G20" s="113" t="s">
        <v>213</v>
      </c>
      <c r="H20" s="114"/>
      <c r="I20" s="115"/>
      <c r="J20" s="618" t="s">
        <v>419</v>
      </c>
      <c r="K20" s="619"/>
    </row>
    <row r="21" spans="2:11" ht="19.5" customHeight="1">
      <c r="B21" s="602" t="s">
        <v>514</v>
      </c>
      <c r="C21" s="600"/>
      <c r="D21" s="601"/>
      <c r="E21" s="594">
        <v>0</v>
      </c>
      <c r="F21" s="595"/>
      <c r="G21" s="134" t="s">
        <v>467</v>
      </c>
      <c r="H21" s="135"/>
      <c r="I21" s="136"/>
      <c r="J21" s="568" t="s">
        <v>375</v>
      </c>
      <c r="K21" s="569"/>
    </row>
    <row r="22" spans="2:11" ht="19.5" customHeight="1">
      <c r="B22" s="603"/>
      <c r="C22" s="603"/>
      <c r="D22" s="603"/>
      <c r="E22" s="603"/>
      <c r="F22" s="565"/>
      <c r="G22" s="134" t="s">
        <v>215</v>
      </c>
      <c r="H22" s="135"/>
      <c r="I22" s="136"/>
      <c r="J22" s="613" t="s">
        <v>376</v>
      </c>
      <c r="K22" s="614"/>
    </row>
    <row r="23" spans="2:4" ht="14.25" customHeight="1">
      <c r="B23" s="18" t="s">
        <v>422</v>
      </c>
      <c r="C23" s="18"/>
      <c r="D23" s="18"/>
    </row>
    <row r="24" spans="2:4" ht="14.25" customHeight="1">
      <c r="B24" s="18" t="s">
        <v>423</v>
      </c>
      <c r="C24" s="18"/>
      <c r="D24" s="18"/>
    </row>
    <row r="25" spans="1:4" ht="14.25" customHeight="1">
      <c r="A25" s="16" t="s">
        <v>515</v>
      </c>
      <c r="B25" s="18" t="s">
        <v>424</v>
      </c>
      <c r="C25" s="18"/>
      <c r="D25" s="18"/>
    </row>
    <row r="26" spans="1:4" ht="14.25" customHeight="1">
      <c r="A26" s="16"/>
      <c r="B26" s="18" t="s">
        <v>425</v>
      </c>
      <c r="C26" s="18"/>
      <c r="D26" s="18"/>
    </row>
    <row r="27" spans="1:4" ht="14.25" customHeight="1">
      <c r="A27" s="16"/>
      <c r="B27" s="18" t="s">
        <v>421</v>
      </c>
      <c r="C27" s="18"/>
      <c r="D27" s="18"/>
    </row>
    <row r="28" ht="17.25" customHeight="1"/>
    <row r="29" spans="2:4" ht="16.5" customHeight="1">
      <c r="B29" s="16" t="s">
        <v>291</v>
      </c>
      <c r="C29" s="16"/>
      <c r="D29" s="16"/>
    </row>
    <row r="30" ht="3.75" customHeight="1"/>
    <row r="31" spans="2:11" ht="49.5" customHeight="1">
      <c r="B31" s="588" t="s">
        <v>374</v>
      </c>
      <c r="C31" s="588"/>
      <c r="D31" s="588"/>
      <c r="E31" s="589"/>
      <c r="F31" s="589"/>
      <c r="G31" s="589"/>
      <c r="H31" s="589"/>
      <c r="I31" s="589"/>
      <c r="J31" s="589"/>
      <c r="K31" s="589"/>
    </row>
    <row r="32" spans="2:11" ht="3.75" customHeight="1">
      <c r="B32" s="580"/>
      <c r="C32" s="581"/>
      <c r="D32" s="581"/>
      <c r="E32" s="582"/>
      <c r="F32" s="582"/>
      <c r="G32" s="582"/>
      <c r="H32" s="582"/>
      <c r="I32" s="582"/>
      <c r="J32" s="582"/>
      <c r="K32" s="583"/>
    </row>
    <row r="33" spans="2:11" ht="24" customHeight="1">
      <c r="B33" s="574" t="s">
        <v>298</v>
      </c>
      <c r="C33" s="575"/>
      <c r="D33" s="575"/>
      <c r="E33" s="576"/>
      <c r="F33" s="576"/>
      <c r="G33" s="576"/>
      <c r="H33" s="576"/>
      <c r="I33" s="576"/>
      <c r="J33" s="576"/>
      <c r="K33" s="577"/>
    </row>
    <row r="34" spans="2:11" ht="1.5" customHeight="1">
      <c r="B34" s="29"/>
      <c r="C34" s="29"/>
      <c r="D34" s="29"/>
      <c r="E34" s="30"/>
      <c r="F34" s="30"/>
      <c r="G34" s="30"/>
      <c r="H34" s="30"/>
      <c r="I34" s="30"/>
      <c r="J34" s="30"/>
      <c r="K34" s="30"/>
    </row>
    <row r="35" spans="2:11" ht="14.25" customHeight="1">
      <c r="B35" s="27" t="s">
        <v>516</v>
      </c>
      <c r="C35" s="27"/>
      <c r="D35" s="27"/>
      <c r="E35" s="28"/>
      <c r="F35" s="28"/>
      <c r="G35" s="28"/>
      <c r="H35" s="28"/>
      <c r="I35" s="28"/>
      <c r="J35" s="28"/>
      <c r="K35" s="28"/>
    </row>
    <row r="36" spans="2:11" ht="14.25" customHeight="1">
      <c r="B36" s="27" t="s">
        <v>517</v>
      </c>
      <c r="C36" s="27"/>
      <c r="D36" s="27"/>
      <c r="E36" s="26"/>
      <c r="F36" s="26"/>
      <c r="G36" s="26"/>
      <c r="H36" s="26"/>
      <c r="I36" s="26"/>
      <c r="J36" s="26"/>
      <c r="K36" s="26"/>
    </row>
    <row r="37" spans="2:11" ht="14.25" customHeight="1">
      <c r="B37" s="27" t="s">
        <v>0</v>
      </c>
      <c r="C37" s="27"/>
      <c r="D37" s="27"/>
      <c r="E37" s="26"/>
      <c r="F37" s="26"/>
      <c r="G37" s="26"/>
      <c r="H37" s="26"/>
      <c r="I37" s="26"/>
      <c r="J37" s="26"/>
      <c r="K37" s="26"/>
    </row>
    <row r="38" spans="2:11" ht="14.25" customHeight="1">
      <c r="B38" s="27" t="s">
        <v>456</v>
      </c>
      <c r="C38" s="27"/>
      <c r="D38" s="27"/>
      <c r="E38" s="26"/>
      <c r="F38" s="26"/>
      <c r="G38" s="26"/>
      <c r="H38" s="26"/>
      <c r="I38" s="26"/>
      <c r="J38" s="26"/>
      <c r="K38" s="26"/>
    </row>
    <row r="39" spans="2:11" ht="14.25" customHeight="1">
      <c r="B39" s="27" t="s">
        <v>457</v>
      </c>
      <c r="C39" s="27"/>
      <c r="D39" s="27"/>
      <c r="E39" s="26"/>
      <c r="F39" s="26"/>
      <c r="G39" s="26"/>
      <c r="H39" s="26"/>
      <c r="I39" s="26"/>
      <c r="J39" s="26"/>
      <c r="K39" s="26"/>
    </row>
    <row r="40" spans="2:11" ht="14.25" customHeight="1">
      <c r="B40" s="27" t="s">
        <v>458</v>
      </c>
      <c r="C40" s="27"/>
      <c r="D40" s="27"/>
      <c r="E40" s="26"/>
      <c r="F40" s="26"/>
      <c r="G40" s="26"/>
      <c r="H40" s="26"/>
      <c r="I40" s="26"/>
      <c r="J40" s="26"/>
      <c r="K40" s="26"/>
    </row>
    <row r="41" spans="2:11" ht="14.25" customHeight="1">
      <c r="B41" s="578" t="s">
        <v>292</v>
      </c>
      <c r="C41" s="578"/>
      <c r="D41" s="578"/>
      <c r="E41" s="579"/>
      <c r="F41" s="579"/>
      <c r="G41" s="579"/>
      <c r="H41" s="579"/>
      <c r="I41" s="579"/>
      <c r="J41" s="579"/>
      <c r="K41" s="579"/>
    </row>
    <row r="42" ht="17.25" customHeight="1"/>
    <row r="43" spans="2:5" ht="16.5" customHeight="1">
      <c r="B43" s="16" t="s">
        <v>1</v>
      </c>
      <c r="C43" s="16"/>
      <c r="D43" s="16"/>
      <c r="E43" s="16"/>
    </row>
    <row r="44" ht="3.75" customHeight="1"/>
    <row r="45" spans="2:11" ht="19.5" customHeight="1">
      <c r="B45" s="573" t="s">
        <v>494</v>
      </c>
      <c r="C45" s="561"/>
      <c r="D45" s="562"/>
      <c r="E45" s="563" t="s">
        <v>495</v>
      </c>
      <c r="F45" s="564"/>
      <c r="G45" s="564"/>
      <c r="H45" s="564"/>
      <c r="I45" s="564"/>
      <c r="J45" s="564"/>
      <c r="K45" s="564"/>
    </row>
    <row r="46" spans="2:11" ht="19.5" customHeight="1">
      <c r="B46" s="604" t="s">
        <v>498</v>
      </c>
      <c r="C46" s="605"/>
      <c r="D46" s="606"/>
      <c r="E46" s="607" t="s">
        <v>160</v>
      </c>
      <c r="F46" s="625"/>
      <c r="G46" s="625"/>
      <c r="H46" s="625"/>
      <c r="I46" s="625"/>
      <c r="J46" s="625"/>
      <c r="K46" s="595"/>
    </row>
    <row r="47" spans="2:11" ht="19.5" customHeight="1">
      <c r="B47" s="604" t="s">
        <v>496</v>
      </c>
      <c r="C47" s="605"/>
      <c r="D47" s="606"/>
      <c r="E47" s="607" t="s">
        <v>320</v>
      </c>
      <c r="F47" s="625"/>
      <c r="G47" s="625"/>
      <c r="H47" s="625"/>
      <c r="I47" s="625"/>
      <c r="J47" s="625"/>
      <c r="K47" s="595"/>
    </row>
    <row r="48" spans="2:11" ht="19.5" customHeight="1">
      <c r="B48" s="604" t="s">
        <v>212</v>
      </c>
      <c r="C48" s="605"/>
      <c r="D48" s="606"/>
      <c r="E48" s="607" t="s">
        <v>321</v>
      </c>
      <c r="F48" s="608"/>
      <c r="G48" s="608"/>
      <c r="H48" s="608"/>
      <c r="I48" s="608"/>
      <c r="J48" s="608"/>
      <c r="K48" s="609"/>
    </row>
    <row r="49" spans="2:11" ht="19.5" customHeight="1">
      <c r="B49" s="596" t="s">
        <v>497</v>
      </c>
      <c r="C49" s="597"/>
      <c r="D49" s="598"/>
      <c r="E49" s="607" t="s">
        <v>322</v>
      </c>
      <c r="F49" s="625"/>
      <c r="G49" s="625"/>
      <c r="H49" s="625"/>
      <c r="I49" s="625"/>
      <c r="J49" s="625"/>
      <c r="K49" s="595"/>
    </row>
    <row r="50" spans="2:11" ht="19.5" customHeight="1">
      <c r="B50" s="604" t="s">
        <v>418</v>
      </c>
      <c r="C50" s="605"/>
      <c r="D50" s="606"/>
      <c r="E50" s="607" t="s">
        <v>444</v>
      </c>
      <c r="F50" s="625"/>
      <c r="G50" s="625"/>
      <c r="H50" s="625"/>
      <c r="I50" s="625"/>
      <c r="J50" s="625"/>
      <c r="K50" s="595"/>
    </row>
    <row r="51" spans="2:11" ht="19.5" customHeight="1">
      <c r="B51" s="570" t="s">
        <v>499</v>
      </c>
      <c r="C51" s="571"/>
      <c r="D51" s="572"/>
      <c r="E51" s="559" t="s">
        <v>233</v>
      </c>
      <c r="F51" s="560"/>
      <c r="G51" s="560"/>
      <c r="H51" s="560"/>
      <c r="I51" s="560"/>
      <c r="J51" s="560"/>
      <c r="K51" s="555"/>
    </row>
    <row r="52" spans="2:11" ht="233.25" customHeight="1">
      <c r="B52" s="35"/>
      <c r="C52" s="36"/>
      <c r="D52" s="37"/>
      <c r="E52" s="556"/>
      <c r="F52" s="557"/>
      <c r="G52" s="557"/>
      <c r="H52" s="557"/>
      <c r="I52" s="557"/>
      <c r="J52" s="557"/>
      <c r="K52" s="558"/>
    </row>
    <row r="53" spans="2:10" ht="1.5" customHeight="1">
      <c r="B53" s="317"/>
      <c r="C53" s="317"/>
      <c r="D53" s="317"/>
      <c r="E53" s="317"/>
      <c r="F53" s="317"/>
      <c r="G53" s="317"/>
      <c r="H53" s="317"/>
      <c r="I53" s="317"/>
      <c r="J53" s="317"/>
    </row>
    <row r="54" spans="2:10" ht="15.75" customHeight="1">
      <c r="B54" s="27" t="s">
        <v>247</v>
      </c>
      <c r="C54" s="27"/>
      <c r="D54" s="28"/>
      <c r="E54" s="28"/>
      <c r="F54" s="28"/>
      <c r="G54" s="28"/>
      <c r="H54" s="28"/>
      <c r="I54" s="28"/>
      <c r="J54" s="28"/>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sheetData>
  <mergeCells count="48">
    <mergeCell ref="K1:K2"/>
    <mergeCell ref="J21:K21"/>
    <mergeCell ref="E21:F21"/>
    <mergeCell ref="B51:D51"/>
    <mergeCell ref="B45:D45"/>
    <mergeCell ref="E51:K52"/>
    <mergeCell ref="E46:K46"/>
    <mergeCell ref="E47:K47"/>
    <mergeCell ref="E49:K49"/>
    <mergeCell ref="E50:K50"/>
    <mergeCell ref="E20:F20"/>
    <mergeCell ref="B47:D47"/>
    <mergeCell ref="B31:K31"/>
    <mergeCell ref="B41:K41"/>
    <mergeCell ref="B32:K32"/>
    <mergeCell ref="B33:K33"/>
    <mergeCell ref="E45:K45"/>
    <mergeCell ref="B46:D46"/>
    <mergeCell ref="E22:F22"/>
    <mergeCell ref="G10:I10"/>
    <mergeCell ref="E8:K8"/>
    <mergeCell ref="J9:K9"/>
    <mergeCell ref="G18:I18"/>
    <mergeCell ref="J10:K10"/>
    <mergeCell ref="B8:D8"/>
    <mergeCell ref="B9:D9"/>
    <mergeCell ref="E9:F9"/>
    <mergeCell ref="G9:I9"/>
    <mergeCell ref="B50:D50"/>
    <mergeCell ref="E48:K48"/>
    <mergeCell ref="E11:K11"/>
    <mergeCell ref="G19:I19"/>
    <mergeCell ref="E18:F18"/>
    <mergeCell ref="J18:K18"/>
    <mergeCell ref="J19:K19"/>
    <mergeCell ref="B21:D21"/>
    <mergeCell ref="J22:K22"/>
    <mergeCell ref="J20:K20"/>
    <mergeCell ref="E19:F19"/>
    <mergeCell ref="E10:F10"/>
    <mergeCell ref="B49:D49"/>
    <mergeCell ref="B10:D10"/>
    <mergeCell ref="C11:D11"/>
    <mergeCell ref="B19:D19"/>
    <mergeCell ref="B20:D20"/>
    <mergeCell ref="B18:D18"/>
    <mergeCell ref="B22:D22"/>
    <mergeCell ref="B48:D48"/>
  </mergeCells>
  <printOptions horizontalCentered="1" verticalCentered="1"/>
  <pageMargins left="0.5905511811023623" right="0.5905511811023623" top="0.31496062992125984" bottom="0.31496062992125984" header="0.1968503937007874" footer="0.1968503937007874"/>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Y67"/>
  <sheetViews>
    <sheetView workbookViewId="0" topLeftCell="B1">
      <selection activeCell="G77" sqref="G76:G77"/>
    </sheetView>
  </sheetViews>
  <sheetFormatPr defaultColWidth="8.796875" defaultRowHeight="15"/>
  <cols>
    <col min="1" max="1" width="9" style="31" customWidth="1"/>
    <col min="2" max="2" width="5.59765625" style="31" customWidth="1"/>
    <col min="3" max="3" width="14.59765625" style="31" customWidth="1"/>
    <col min="4" max="4" width="1.59765625" style="31" customWidth="1"/>
    <col min="5" max="5" width="13.59765625" style="31" customWidth="1"/>
    <col min="6" max="20" width="3.8984375" style="31" customWidth="1"/>
    <col min="21" max="25" width="3.59765625" style="31" customWidth="1"/>
    <col min="26" max="16384" width="9" style="31" customWidth="1"/>
  </cols>
  <sheetData>
    <row r="1" spans="1:25" ht="14.25">
      <c r="A1" s="32"/>
      <c r="B1" s="32" t="s">
        <v>506</v>
      </c>
      <c r="C1" s="32"/>
      <c r="D1" s="32"/>
      <c r="E1" s="32"/>
      <c r="F1" s="32"/>
      <c r="G1" s="32"/>
      <c r="H1" s="32"/>
      <c r="I1" s="32"/>
      <c r="J1" s="32"/>
      <c r="K1" s="32"/>
      <c r="L1" s="32"/>
      <c r="M1" s="32"/>
      <c r="N1" s="32"/>
      <c r="O1" s="32"/>
      <c r="P1" s="32"/>
      <c r="Q1" s="32"/>
      <c r="R1" s="32"/>
      <c r="S1" s="32"/>
      <c r="T1" s="32"/>
      <c r="U1" s="32"/>
      <c r="V1" s="32"/>
      <c r="W1" s="32"/>
      <c r="X1" s="32"/>
      <c r="Y1" s="32"/>
    </row>
    <row r="2" spans="2:25" s="15" customFormat="1" ht="19.5" customHeight="1">
      <c r="B2" s="16" t="s">
        <v>348</v>
      </c>
      <c r="C2" s="16"/>
      <c r="D2" s="16"/>
      <c r="E2" s="16"/>
      <c r="F2" s="16"/>
      <c r="G2" s="16"/>
      <c r="H2" s="16"/>
      <c r="I2" s="16"/>
      <c r="J2" s="16"/>
      <c r="K2" s="16"/>
      <c r="L2" s="16"/>
      <c r="M2" s="16"/>
      <c r="N2" s="16"/>
      <c r="O2" s="16"/>
      <c r="P2" s="16"/>
      <c r="Q2" s="16"/>
      <c r="R2" s="16"/>
      <c r="S2" s="16"/>
      <c r="T2" s="16"/>
      <c r="U2" s="697" t="s">
        <v>353</v>
      </c>
      <c r="V2" s="697"/>
      <c r="W2" s="697"/>
      <c r="X2" s="697"/>
      <c r="Y2" s="697"/>
    </row>
    <row r="3" spans="2:25" s="15" customFormat="1" ht="6" customHeight="1">
      <c r="B3" s="263"/>
      <c r="C3" s="264"/>
      <c r="D3" s="264"/>
      <c r="E3" s="265"/>
      <c r="F3" s="266"/>
      <c r="G3" s="266"/>
      <c r="H3" s="266"/>
      <c r="I3" s="266"/>
      <c r="J3" s="266"/>
      <c r="K3" s="266"/>
      <c r="L3" s="266"/>
      <c r="M3" s="266"/>
      <c r="N3" s="267"/>
      <c r="O3" s="267"/>
      <c r="P3" s="267"/>
      <c r="Q3" s="267"/>
      <c r="R3" s="267"/>
      <c r="S3" s="267"/>
      <c r="T3" s="267"/>
      <c r="U3" s="698"/>
      <c r="V3" s="698"/>
      <c r="W3" s="698"/>
      <c r="X3" s="698"/>
      <c r="Y3" s="698"/>
    </row>
    <row r="4" spans="2:25" s="15" customFormat="1" ht="30" customHeight="1">
      <c r="B4" s="702" t="s">
        <v>349</v>
      </c>
      <c r="C4" s="703"/>
      <c r="D4" s="703"/>
      <c r="E4" s="704"/>
      <c r="F4" s="664" t="s">
        <v>350</v>
      </c>
      <c r="G4" s="665"/>
      <c r="H4" s="665"/>
      <c r="I4" s="665"/>
      <c r="J4" s="666"/>
      <c r="K4" s="664" t="s">
        <v>351</v>
      </c>
      <c r="L4" s="665"/>
      <c r="M4" s="665"/>
      <c r="N4" s="665"/>
      <c r="O4" s="666"/>
      <c r="P4" s="667" t="s">
        <v>352</v>
      </c>
      <c r="Q4" s="668"/>
      <c r="R4" s="668"/>
      <c r="S4" s="668"/>
      <c r="T4" s="669"/>
      <c r="U4" s="699" t="s">
        <v>504</v>
      </c>
      <c r="V4" s="700"/>
      <c r="W4" s="700"/>
      <c r="X4" s="700"/>
      <c r="Y4" s="701"/>
    </row>
    <row r="5" spans="2:25" s="15" customFormat="1" ht="18" customHeight="1">
      <c r="B5" s="689" t="s">
        <v>459</v>
      </c>
      <c r="C5" s="690"/>
      <c r="D5" s="693" t="s">
        <v>369</v>
      </c>
      <c r="E5" s="694"/>
      <c r="F5" s="691">
        <v>5.7</v>
      </c>
      <c r="G5" s="692"/>
      <c r="H5" s="692"/>
      <c r="I5" s="692"/>
      <c r="J5" s="692"/>
      <c r="K5" s="692">
        <v>18</v>
      </c>
      <c r="L5" s="692"/>
      <c r="M5" s="692"/>
      <c r="N5" s="692"/>
      <c r="O5" s="692"/>
      <c r="P5" s="692">
        <v>10.4</v>
      </c>
      <c r="Q5" s="692"/>
      <c r="R5" s="692"/>
      <c r="S5" s="692"/>
      <c r="T5" s="692"/>
      <c r="U5" s="692">
        <f>SUM(F5:T5)</f>
        <v>34.1</v>
      </c>
      <c r="V5" s="692"/>
      <c r="W5" s="692"/>
      <c r="X5" s="692"/>
      <c r="Y5" s="692"/>
    </row>
    <row r="6" spans="2:25" s="15" customFormat="1" ht="18" customHeight="1">
      <c r="B6" s="690"/>
      <c r="C6" s="690"/>
      <c r="D6" s="303"/>
      <c r="E6" s="268" t="s">
        <v>443</v>
      </c>
      <c r="F6" s="691">
        <v>0.6</v>
      </c>
      <c r="G6" s="692"/>
      <c r="H6" s="692"/>
      <c r="I6" s="692"/>
      <c r="J6" s="692"/>
      <c r="K6" s="692">
        <v>4.4</v>
      </c>
      <c r="L6" s="692"/>
      <c r="M6" s="692"/>
      <c r="N6" s="692"/>
      <c r="O6" s="692"/>
      <c r="P6" s="692">
        <v>1.9</v>
      </c>
      <c r="Q6" s="692"/>
      <c r="R6" s="692"/>
      <c r="S6" s="692"/>
      <c r="T6" s="692"/>
      <c r="U6" s="692">
        <f>SUM(F6:T6)</f>
        <v>6.9</v>
      </c>
      <c r="V6" s="692"/>
      <c r="W6" s="692"/>
      <c r="X6" s="692"/>
      <c r="Y6" s="692"/>
    </row>
    <row r="7" spans="2:25" s="15" customFormat="1" ht="24" customHeight="1">
      <c r="B7" s="689" t="s">
        <v>460</v>
      </c>
      <c r="C7" s="690"/>
      <c r="D7" s="695" t="s">
        <v>369</v>
      </c>
      <c r="E7" s="696"/>
      <c r="F7" s="691"/>
      <c r="G7" s="692"/>
      <c r="H7" s="692"/>
      <c r="I7" s="692"/>
      <c r="J7" s="692"/>
      <c r="K7" s="692"/>
      <c r="L7" s="692"/>
      <c r="M7" s="692"/>
      <c r="N7" s="692"/>
      <c r="O7" s="692"/>
      <c r="P7" s="692"/>
      <c r="Q7" s="692"/>
      <c r="R7" s="692"/>
      <c r="S7" s="692"/>
      <c r="T7" s="692"/>
      <c r="U7" s="692"/>
      <c r="V7" s="692"/>
      <c r="W7" s="692"/>
      <c r="X7" s="692"/>
      <c r="Y7" s="692"/>
    </row>
    <row r="8" spans="2:25" s="15" customFormat="1" ht="24" customHeight="1">
      <c r="B8" s="705" t="s">
        <v>3</v>
      </c>
      <c r="C8" s="706"/>
      <c r="D8" s="695" t="s">
        <v>369</v>
      </c>
      <c r="E8" s="696"/>
      <c r="F8" s="691"/>
      <c r="G8" s="692"/>
      <c r="H8" s="692"/>
      <c r="I8" s="692"/>
      <c r="J8" s="692"/>
      <c r="K8" s="692"/>
      <c r="L8" s="692"/>
      <c r="M8" s="692"/>
      <c r="N8" s="692"/>
      <c r="O8" s="692"/>
      <c r="P8" s="692">
        <v>0.7</v>
      </c>
      <c r="Q8" s="692"/>
      <c r="R8" s="692"/>
      <c r="S8" s="692"/>
      <c r="T8" s="692"/>
      <c r="U8" s="692">
        <f>SUM(F8:T8)</f>
        <v>0.7</v>
      </c>
      <c r="V8" s="692"/>
      <c r="W8" s="692"/>
      <c r="X8" s="692"/>
      <c r="Y8" s="692"/>
    </row>
    <row r="9" spans="2:25" s="15" customFormat="1" ht="14.25" customHeight="1">
      <c r="B9" s="263" t="s">
        <v>445</v>
      </c>
      <c r="C9" s="269"/>
      <c r="D9" s="269"/>
      <c r="E9" s="269"/>
      <c r="F9" s="266"/>
      <c r="G9" s="266"/>
      <c r="H9" s="266"/>
      <c r="I9" s="266"/>
      <c r="J9" s="266"/>
      <c r="K9" s="266"/>
      <c r="L9" s="266"/>
      <c r="M9" s="266"/>
      <c r="N9" s="267"/>
      <c r="O9" s="267"/>
      <c r="P9" s="267"/>
      <c r="Q9" s="267"/>
      <c r="R9" s="267"/>
      <c r="S9" s="267"/>
      <c r="T9" s="267"/>
      <c r="U9" s="267"/>
      <c r="V9" s="267"/>
      <c r="W9" s="267"/>
      <c r="X9" s="267"/>
      <c r="Y9" s="267"/>
    </row>
    <row r="10" spans="2:25" s="15" customFormat="1" ht="14.25" customHeight="1">
      <c r="B10" s="263" t="s">
        <v>447</v>
      </c>
      <c r="C10" s="269"/>
      <c r="D10" s="269"/>
      <c r="E10" s="269"/>
      <c r="F10" s="266"/>
      <c r="G10" s="266"/>
      <c r="H10" s="266"/>
      <c r="I10" s="266"/>
      <c r="J10" s="266"/>
      <c r="K10" s="266"/>
      <c r="L10" s="266"/>
      <c r="M10" s="266"/>
      <c r="N10" s="267"/>
      <c r="O10" s="267"/>
      <c r="P10" s="267"/>
      <c r="Q10" s="267"/>
      <c r="R10" s="267"/>
      <c r="S10" s="267"/>
      <c r="T10" s="267"/>
      <c r="U10" s="267"/>
      <c r="V10" s="267"/>
      <c r="W10" s="267"/>
      <c r="X10" s="267"/>
      <c r="Y10" s="267"/>
    </row>
    <row r="11" spans="2:25" s="15" customFormat="1" ht="14.25" customHeight="1">
      <c r="B11" s="263" t="s">
        <v>446</v>
      </c>
      <c r="C11" s="269"/>
      <c r="D11" s="269"/>
      <c r="E11" s="269"/>
      <c r="F11" s="266"/>
      <c r="G11" s="266"/>
      <c r="H11" s="266"/>
      <c r="I11" s="266"/>
      <c r="J11" s="266"/>
      <c r="K11" s="266"/>
      <c r="L11" s="266"/>
      <c r="M11" s="266"/>
      <c r="N11" s="267"/>
      <c r="O11" s="267"/>
      <c r="P11" s="267"/>
      <c r="Q11" s="267"/>
      <c r="R11" s="267"/>
      <c r="S11" s="267"/>
      <c r="T11" s="267"/>
      <c r="U11" s="267"/>
      <c r="V11" s="267"/>
      <c r="W11" s="267"/>
      <c r="X11" s="267"/>
      <c r="Y11" s="267"/>
    </row>
    <row r="12" s="15" customFormat="1" ht="19.5" customHeight="1"/>
    <row r="13" spans="2:25" ht="14.25">
      <c r="B13" s="32" t="s">
        <v>262</v>
      </c>
      <c r="C13" s="32"/>
      <c r="D13" s="32"/>
      <c r="E13" s="32"/>
      <c r="F13" s="32"/>
      <c r="G13" s="32"/>
      <c r="H13" s="32"/>
      <c r="I13" s="32"/>
      <c r="J13" s="32"/>
      <c r="K13" s="32"/>
      <c r="L13" s="32"/>
      <c r="M13" s="32"/>
      <c r="N13" s="32"/>
      <c r="O13" s="32"/>
      <c r="P13" s="32"/>
      <c r="Q13" s="32"/>
      <c r="R13" s="32"/>
      <c r="S13" s="32"/>
      <c r="T13" s="32"/>
      <c r="U13" s="32"/>
      <c r="V13" s="32"/>
      <c r="W13" s="32"/>
      <c r="X13" s="32"/>
      <c r="Y13" s="32"/>
    </row>
    <row r="14" spans="2:25" ht="9.75" customHeight="1">
      <c r="B14" s="32"/>
      <c r="C14" s="32"/>
      <c r="D14" s="32"/>
      <c r="E14" s="32"/>
      <c r="F14" s="32"/>
      <c r="G14" s="32"/>
      <c r="H14" s="32"/>
      <c r="I14" s="32"/>
      <c r="J14" s="32"/>
      <c r="K14" s="32"/>
      <c r="L14" s="32"/>
      <c r="M14" s="32"/>
      <c r="N14" s="32"/>
      <c r="O14" s="32"/>
      <c r="P14" s="32"/>
      <c r="Q14" s="32"/>
      <c r="R14" s="32"/>
      <c r="S14" s="32"/>
      <c r="T14" s="32"/>
      <c r="U14" s="32"/>
      <c r="V14" s="32"/>
      <c r="W14" s="32"/>
      <c r="X14" s="32"/>
      <c r="Y14" s="32"/>
    </row>
    <row r="15" spans="2:25" ht="14.25">
      <c r="B15" s="32" t="s">
        <v>461</v>
      </c>
      <c r="C15" s="32"/>
      <c r="D15" s="32"/>
      <c r="E15" s="32"/>
      <c r="F15" s="32"/>
      <c r="G15" s="32"/>
      <c r="H15" s="32"/>
      <c r="I15" s="32"/>
      <c r="J15" s="32"/>
      <c r="K15" s="32"/>
      <c r="L15" s="32"/>
      <c r="M15" s="32"/>
      <c r="N15" s="32"/>
      <c r="O15" s="32"/>
      <c r="P15" s="32"/>
      <c r="Q15" s="32"/>
      <c r="R15" s="32"/>
      <c r="S15" s="32"/>
      <c r="T15" s="32"/>
      <c r="U15" s="662" t="s">
        <v>412</v>
      </c>
      <c r="V15" s="662"/>
      <c r="W15" s="662"/>
      <c r="X15" s="662"/>
      <c r="Y15" s="662"/>
    </row>
    <row r="16" spans="2:25" ht="6" customHeight="1">
      <c r="B16" s="32"/>
      <c r="C16" s="32"/>
      <c r="D16" s="32"/>
      <c r="E16" s="32"/>
      <c r="F16" s="32"/>
      <c r="G16" s="32"/>
      <c r="H16" s="32"/>
      <c r="I16" s="32"/>
      <c r="J16" s="32"/>
      <c r="K16" s="32"/>
      <c r="L16" s="32"/>
      <c r="M16" s="32"/>
      <c r="N16" s="32"/>
      <c r="O16" s="32"/>
      <c r="P16" s="32"/>
      <c r="Q16" s="32"/>
      <c r="R16" s="32"/>
      <c r="S16" s="32"/>
      <c r="T16" s="32"/>
      <c r="U16" s="663"/>
      <c r="V16" s="663"/>
      <c r="W16" s="663"/>
      <c r="X16" s="663"/>
      <c r="Y16" s="663"/>
    </row>
    <row r="17" spans="2:25" ht="30" customHeight="1">
      <c r="B17" s="647" t="s">
        <v>503</v>
      </c>
      <c r="C17" s="648"/>
      <c r="D17" s="648"/>
      <c r="E17" s="649"/>
      <c r="F17" s="664" t="s">
        <v>299</v>
      </c>
      <c r="G17" s="665"/>
      <c r="H17" s="665"/>
      <c r="I17" s="665"/>
      <c r="J17" s="666"/>
      <c r="K17" s="664" t="s">
        <v>300</v>
      </c>
      <c r="L17" s="665"/>
      <c r="M17" s="665"/>
      <c r="N17" s="665"/>
      <c r="O17" s="666"/>
      <c r="P17" s="667" t="s">
        <v>301</v>
      </c>
      <c r="Q17" s="668"/>
      <c r="R17" s="668"/>
      <c r="S17" s="668"/>
      <c r="T17" s="669"/>
      <c r="U17" s="670" t="s">
        <v>504</v>
      </c>
      <c r="V17" s="670"/>
      <c r="W17" s="670"/>
      <c r="X17" s="670"/>
      <c r="Y17" s="670"/>
    </row>
    <row r="18" spans="2:25" ht="18" customHeight="1">
      <c r="B18" s="650" t="s">
        <v>505</v>
      </c>
      <c r="C18" s="629" t="s">
        <v>317</v>
      </c>
      <c r="D18" s="630"/>
      <c r="E18" s="631"/>
      <c r="F18" s="626">
        <v>5662</v>
      </c>
      <c r="G18" s="627"/>
      <c r="H18" s="627"/>
      <c r="I18" s="627"/>
      <c r="J18" s="628"/>
      <c r="K18" s="626">
        <v>16122</v>
      </c>
      <c r="L18" s="627"/>
      <c r="M18" s="627"/>
      <c r="N18" s="627"/>
      <c r="O18" s="628"/>
      <c r="P18" s="626">
        <v>10450</v>
      </c>
      <c r="Q18" s="627"/>
      <c r="R18" s="627"/>
      <c r="S18" s="627"/>
      <c r="T18" s="628"/>
      <c r="U18" s="626">
        <f>SUM(F18:T18)</f>
        <v>32234</v>
      </c>
      <c r="V18" s="627"/>
      <c r="W18" s="627"/>
      <c r="X18" s="627"/>
      <c r="Y18" s="628"/>
    </row>
    <row r="19" spans="2:25" ht="18" customHeight="1">
      <c r="B19" s="651"/>
      <c r="C19" s="629" t="s">
        <v>377</v>
      </c>
      <c r="D19" s="630"/>
      <c r="E19" s="631"/>
      <c r="F19" s="626"/>
      <c r="G19" s="627"/>
      <c r="H19" s="627"/>
      <c r="I19" s="627"/>
      <c r="J19" s="628"/>
      <c r="K19" s="626">
        <v>1850</v>
      </c>
      <c r="L19" s="627"/>
      <c r="M19" s="627"/>
      <c r="N19" s="627"/>
      <c r="O19" s="628"/>
      <c r="P19" s="626"/>
      <c r="Q19" s="627"/>
      <c r="R19" s="627"/>
      <c r="S19" s="627"/>
      <c r="T19" s="628"/>
      <c r="U19" s="626">
        <f>SUM(F19:T19)</f>
        <v>1850</v>
      </c>
      <c r="V19" s="627"/>
      <c r="W19" s="627"/>
      <c r="X19" s="627"/>
      <c r="Y19" s="628"/>
    </row>
    <row r="20" spans="2:25" ht="18" customHeight="1">
      <c r="B20" s="651"/>
      <c r="C20" s="629"/>
      <c r="D20" s="630"/>
      <c r="E20" s="631"/>
      <c r="F20" s="626"/>
      <c r="G20" s="627"/>
      <c r="H20" s="627"/>
      <c r="I20" s="627"/>
      <c r="J20" s="628"/>
      <c r="K20" s="626"/>
      <c r="L20" s="627"/>
      <c r="M20" s="627"/>
      <c r="N20" s="627"/>
      <c r="O20" s="628"/>
      <c r="P20" s="626"/>
      <c r="Q20" s="627"/>
      <c r="R20" s="627"/>
      <c r="S20" s="627"/>
      <c r="T20" s="628"/>
      <c r="U20" s="626"/>
      <c r="V20" s="627"/>
      <c r="W20" s="627"/>
      <c r="X20" s="627"/>
      <c r="Y20" s="628"/>
    </row>
    <row r="21" spans="2:25" ht="18" customHeight="1">
      <c r="B21" s="651"/>
      <c r="C21" s="629"/>
      <c r="D21" s="630"/>
      <c r="E21" s="631"/>
      <c r="F21" s="626"/>
      <c r="G21" s="627"/>
      <c r="H21" s="627"/>
      <c r="I21" s="627"/>
      <c r="J21" s="628"/>
      <c r="K21" s="626"/>
      <c r="L21" s="627"/>
      <c r="M21" s="627"/>
      <c r="N21" s="627"/>
      <c r="O21" s="628"/>
      <c r="P21" s="626"/>
      <c r="Q21" s="627"/>
      <c r="R21" s="627"/>
      <c r="S21" s="627"/>
      <c r="T21" s="628"/>
      <c r="U21" s="626"/>
      <c r="V21" s="627"/>
      <c r="W21" s="627"/>
      <c r="X21" s="627"/>
      <c r="Y21" s="628"/>
    </row>
    <row r="22" spans="2:25" ht="18" customHeight="1">
      <c r="B22" s="651"/>
      <c r="C22" s="629"/>
      <c r="D22" s="630"/>
      <c r="E22" s="631"/>
      <c r="F22" s="626"/>
      <c r="G22" s="627"/>
      <c r="H22" s="627"/>
      <c r="I22" s="627"/>
      <c r="J22" s="628"/>
      <c r="K22" s="626"/>
      <c r="L22" s="627"/>
      <c r="M22" s="627"/>
      <c r="N22" s="627"/>
      <c r="O22" s="628"/>
      <c r="P22" s="626"/>
      <c r="Q22" s="627"/>
      <c r="R22" s="627"/>
      <c r="S22" s="627"/>
      <c r="T22" s="628"/>
      <c r="U22" s="626"/>
      <c r="V22" s="627"/>
      <c r="W22" s="627"/>
      <c r="X22" s="627"/>
      <c r="Y22" s="628"/>
    </row>
    <row r="23" spans="2:25" ht="18" customHeight="1">
      <c r="B23" s="651"/>
      <c r="C23" s="629"/>
      <c r="D23" s="630"/>
      <c r="E23" s="631"/>
      <c r="F23" s="626"/>
      <c r="G23" s="627"/>
      <c r="H23" s="627"/>
      <c r="I23" s="627"/>
      <c r="J23" s="628"/>
      <c r="K23" s="626"/>
      <c r="L23" s="627"/>
      <c r="M23" s="627"/>
      <c r="N23" s="627"/>
      <c r="O23" s="628"/>
      <c r="P23" s="626"/>
      <c r="Q23" s="627"/>
      <c r="R23" s="627"/>
      <c r="S23" s="627"/>
      <c r="T23" s="628"/>
      <c r="U23" s="626"/>
      <c r="V23" s="627"/>
      <c r="W23" s="627"/>
      <c r="X23" s="627"/>
      <c r="Y23" s="628"/>
    </row>
    <row r="24" spans="2:25" ht="18" customHeight="1">
      <c r="B24" s="651"/>
      <c r="C24" s="629"/>
      <c r="D24" s="630"/>
      <c r="E24" s="631"/>
      <c r="F24" s="626"/>
      <c r="G24" s="627"/>
      <c r="H24" s="627"/>
      <c r="I24" s="627"/>
      <c r="J24" s="628"/>
      <c r="K24" s="626"/>
      <c r="L24" s="627"/>
      <c r="M24" s="627"/>
      <c r="N24" s="627"/>
      <c r="O24" s="628"/>
      <c r="P24" s="626"/>
      <c r="Q24" s="627"/>
      <c r="R24" s="627"/>
      <c r="S24" s="627"/>
      <c r="T24" s="628"/>
      <c r="U24" s="626"/>
      <c r="V24" s="627"/>
      <c r="W24" s="627"/>
      <c r="X24" s="627"/>
      <c r="Y24" s="628"/>
    </row>
    <row r="25" spans="2:25" ht="18" customHeight="1" thickBot="1">
      <c r="B25" s="652"/>
      <c r="C25" s="641"/>
      <c r="D25" s="642"/>
      <c r="E25" s="643"/>
      <c r="F25" s="674"/>
      <c r="G25" s="675"/>
      <c r="H25" s="675"/>
      <c r="I25" s="675"/>
      <c r="J25" s="676"/>
      <c r="K25" s="674"/>
      <c r="L25" s="675"/>
      <c r="M25" s="675"/>
      <c r="N25" s="675"/>
      <c r="O25" s="676"/>
      <c r="P25" s="674"/>
      <c r="Q25" s="675"/>
      <c r="R25" s="675"/>
      <c r="S25" s="675"/>
      <c r="T25" s="676"/>
      <c r="U25" s="626"/>
      <c r="V25" s="627"/>
      <c r="W25" s="627"/>
      <c r="X25" s="627"/>
      <c r="Y25" s="628"/>
    </row>
    <row r="26" spans="2:25" ht="19.5" customHeight="1" thickBot="1" thickTop="1">
      <c r="B26" s="644" t="s">
        <v>371</v>
      </c>
      <c r="C26" s="645"/>
      <c r="D26" s="645"/>
      <c r="E26" s="646"/>
      <c r="F26" s="671">
        <f>SUM(F18:J25)</f>
        <v>5662</v>
      </c>
      <c r="G26" s="672"/>
      <c r="H26" s="672"/>
      <c r="I26" s="672"/>
      <c r="J26" s="673"/>
      <c r="K26" s="671">
        <f>SUM(K18:O25)</f>
        <v>17972</v>
      </c>
      <c r="L26" s="672"/>
      <c r="M26" s="672"/>
      <c r="N26" s="672"/>
      <c r="O26" s="673"/>
      <c r="P26" s="671">
        <f>SUM(P18:T25)</f>
        <v>10450</v>
      </c>
      <c r="Q26" s="672"/>
      <c r="R26" s="672"/>
      <c r="S26" s="672"/>
      <c r="T26" s="673"/>
      <c r="U26" s="671">
        <f>SUM(U18:Y25)</f>
        <v>34084</v>
      </c>
      <c r="V26" s="672"/>
      <c r="W26" s="672"/>
      <c r="X26" s="672"/>
      <c r="Y26" s="673"/>
    </row>
    <row r="27" spans="2:25" ht="19.5" customHeight="1">
      <c r="B27" s="636" t="s">
        <v>168</v>
      </c>
      <c r="C27" s="677"/>
      <c r="D27" s="678"/>
      <c r="E27" s="679"/>
      <c r="F27" s="638"/>
      <c r="G27" s="639"/>
      <c r="H27" s="639"/>
      <c r="I27" s="639"/>
      <c r="J27" s="640"/>
      <c r="K27" s="638"/>
      <c r="L27" s="639"/>
      <c r="M27" s="639"/>
      <c r="N27" s="639"/>
      <c r="O27" s="640"/>
      <c r="P27" s="638"/>
      <c r="Q27" s="639"/>
      <c r="R27" s="639"/>
      <c r="S27" s="639"/>
      <c r="T27" s="640"/>
      <c r="U27" s="638"/>
      <c r="V27" s="639"/>
      <c r="W27" s="639"/>
      <c r="X27" s="639"/>
      <c r="Y27" s="640"/>
    </row>
    <row r="28" spans="2:25" ht="19.5" customHeight="1">
      <c r="B28" s="636"/>
      <c r="C28" s="629"/>
      <c r="D28" s="630"/>
      <c r="E28" s="631"/>
      <c r="F28" s="626"/>
      <c r="G28" s="627"/>
      <c r="H28" s="627"/>
      <c r="I28" s="627"/>
      <c r="J28" s="628"/>
      <c r="K28" s="626"/>
      <c r="L28" s="627"/>
      <c r="M28" s="627"/>
      <c r="N28" s="627"/>
      <c r="O28" s="628"/>
      <c r="P28" s="626"/>
      <c r="Q28" s="627"/>
      <c r="R28" s="627"/>
      <c r="S28" s="627"/>
      <c r="T28" s="628"/>
      <c r="U28" s="626"/>
      <c r="V28" s="627"/>
      <c r="W28" s="627"/>
      <c r="X28" s="627"/>
      <c r="Y28" s="628"/>
    </row>
    <row r="29" spans="2:25" ht="19.5" customHeight="1">
      <c r="B29" s="636"/>
      <c r="C29" s="629"/>
      <c r="D29" s="630"/>
      <c r="E29" s="631"/>
      <c r="F29" s="626"/>
      <c r="G29" s="627"/>
      <c r="H29" s="627"/>
      <c r="I29" s="627"/>
      <c r="J29" s="628"/>
      <c r="K29" s="626"/>
      <c r="L29" s="627"/>
      <c r="M29" s="627"/>
      <c r="N29" s="627"/>
      <c r="O29" s="628"/>
      <c r="P29" s="626"/>
      <c r="Q29" s="627"/>
      <c r="R29" s="627"/>
      <c r="S29" s="627"/>
      <c r="T29" s="628"/>
      <c r="U29" s="626"/>
      <c r="V29" s="627"/>
      <c r="W29" s="627"/>
      <c r="X29" s="627"/>
      <c r="Y29" s="628"/>
    </row>
    <row r="30" spans="2:25" ht="19.5" customHeight="1" thickBot="1">
      <c r="B30" s="637"/>
      <c r="C30" s="629"/>
      <c r="D30" s="630"/>
      <c r="E30" s="631"/>
      <c r="F30" s="626"/>
      <c r="G30" s="627"/>
      <c r="H30" s="627"/>
      <c r="I30" s="627"/>
      <c r="J30" s="628"/>
      <c r="K30" s="626"/>
      <c r="L30" s="627"/>
      <c r="M30" s="627"/>
      <c r="N30" s="627"/>
      <c r="O30" s="628"/>
      <c r="P30" s="626"/>
      <c r="Q30" s="627"/>
      <c r="R30" s="627"/>
      <c r="S30" s="627"/>
      <c r="T30" s="628"/>
      <c r="U30" s="626"/>
      <c r="V30" s="627"/>
      <c r="W30" s="627"/>
      <c r="X30" s="627"/>
      <c r="Y30" s="628"/>
    </row>
    <row r="31" spans="2:25" ht="19.5" customHeight="1" thickBot="1" thickTop="1">
      <c r="B31" s="653" t="s">
        <v>372</v>
      </c>
      <c r="C31" s="654"/>
      <c r="D31" s="654"/>
      <c r="E31" s="655"/>
      <c r="F31" s="680"/>
      <c r="G31" s="681"/>
      <c r="H31" s="681"/>
      <c r="I31" s="681"/>
      <c r="J31" s="682"/>
      <c r="K31" s="680"/>
      <c r="L31" s="681"/>
      <c r="M31" s="681"/>
      <c r="N31" s="681"/>
      <c r="O31" s="682"/>
      <c r="P31" s="680"/>
      <c r="Q31" s="681"/>
      <c r="R31" s="681"/>
      <c r="S31" s="681"/>
      <c r="T31" s="682"/>
      <c r="U31" s="680"/>
      <c r="V31" s="681"/>
      <c r="W31" s="681"/>
      <c r="X31" s="681"/>
      <c r="Y31" s="682"/>
    </row>
    <row r="32" spans="2:25" ht="19.5" customHeight="1">
      <c r="B32" s="683" t="s">
        <v>210</v>
      </c>
      <c r="C32" s="684"/>
      <c r="D32" s="684"/>
      <c r="E32" s="685"/>
      <c r="F32" s="686"/>
      <c r="G32" s="687"/>
      <c r="H32" s="687"/>
      <c r="I32" s="687"/>
      <c r="J32" s="688"/>
      <c r="K32" s="686"/>
      <c r="L32" s="687"/>
      <c r="M32" s="687"/>
      <c r="N32" s="687"/>
      <c r="O32" s="688"/>
      <c r="P32" s="686"/>
      <c r="Q32" s="687"/>
      <c r="R32" s="687"/>
      <c r="S32" s="687"/>
      <c r="T32" s="688"/>
      <c r="U32" s="686"/>
      <c r="V32" s="687"/>
      <c r="W32" s="687"/>
      <c r="X32" s="687"/>
      <c r="Y32" s="688"/>
    </row>
    <row r="33" spans="2:25" ht="1.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row>
    <row r="34" spans="2:25" ht="15" customHeight="1">
      <c r="B34" s="32"/>
      <c r="C34" s="32"/>
      <c r="D34" s="32"/>
      <c r="E34" s="32"/>
      <c r="F34" s="32"/>
      <c r="G34" s="32"/>
      <c r="H34" s="32"/>
      <c r="I34" s="32"/>
      <c r="J34" s="32"/>
      <c r="K34" s="32"/>
      <c r="L34" s="32"/>
      <c r="M34" s="32"/>
      <c r="N34" s="32"/>
      <c r="O34" s="32"/>
      <c r="P34" s="32"/>
      <c r="Q34" s="32"/>
      <c r="R34" s="32"/>
      <c r="S34" s="32"/>
      <c r="T34" s="32"/>
      <c r="U34" s="32"/>
      <c r="V34" s="32"/>
      <c r="W34" s="32"/>
      <c r="X34" s="32"/>
      <c r="Y34" s="32"/>
    </row>
    <row r="35" spans="2:25" ht="14.25">
      <c r="B35" s="32" t="s">
        <v>462</v>
      </c>
      <c r="C35" s="32"/>
      <c r="D35" s="32"/>
      <c r="E35" s="32"/>
      <c r="F35" s="32"/>
      <c r="G35" s="32"/>
      <c r="H35" s="32"/>
      <c r="I35" s="32"/>
      <c r="J35" s="32"/>
      <c r="K35" s="32"/>
      <c r="L35" s="32"/>
      <c r="M35" s="32"/>
      <c r="N35" s="32"/>
      <c r="O35" s="32"/>
      <c r="P35" s="32"/>
      <c r="Q35" s="32"/>
      <c r="R35" s="32"/>
      <c r="S35" s="32"/>
      <c r="T35" s="32"/>
      <c r="U35" s="662" t="s">
        <v>412</v>
      </c>
      <c r="V35" s="662"/>
      <c r="W35" s="662"/>
      <c r="X35" s="662"/>
      <c r="Y35" s="662"/>
    </row>
    <row r="36" spans="2:25" ht="6" customHeight="1">
      <c r="B36" s="32"/>
      <c r="C36" s="32"/>
      <c r="D36" s="32"/>
      <c r="E36" s="32"/>
      <c r="F36" s="32"/>
      <c r="G36" s="32"/>
      <c r="H36" s="32"/>
      <c r="I36" s="32"/>
      <c r="J36" s="32"/>
      <c r="K36" s="32"/>
      <c r="L36" s="32"/>
      <c r="M36" s="32"/>
      <c r="N36" s="32"/>
      <c r="O36" s="32"/>
      <c r="P36" s="32"/>
      <c r="Q36" s="32"/>
      <c r="R36" s="32"/>
      <c r="S36" s="32"/>
      <c r="T36" s="32"/>
      <c r="U36" s="663"/>
      <c r="V36" s="663"/>
      <c r="W36" s="663"/>
      <c r="X36" s="663"/>
      <c r="Y36" s="663"/>
    </row>
    <row r="37" spans="2:25" ht="30" customHeight="1">
      <c r="B37" s="647" t="s">
        <v>503</v>
      </c>
      <c r="C37" s="648"/>
      <c r="D37" s="648"/>
      <c r="E37" s="649"/>
      <c r="F37" s="664" t="s">
        <v>299</v>
      </c>
      <c r="G37" s="665"/>
      <c r="H37" s="665"/>
      <c r="I37" s="665"/>
      <c r="J37" s="666"/>
      <c r="K37" s="664" t="s">
        <v>302</v>
      </c>
      <c r="L37" s="665"/>
      <c r="M37" s="665"/>
      <c r="N37" s="665"/>
      <c r="O37" s="666"/>
      <c r="P37" s="667" t="s">
        <v>303</v>
      </c>
      <c r="Q37" s="668"/>
      <c r="R37" s="668"/>
      <c r="S37" s="668"/>
      <c r="T37" s="669"/>
      <c r="U37" s="670" t="s">
        <v>504</v>
      </c>
      <c r="V37" s="670"/>
      <c r="W37" s="670"/>
      <c r="X37" s="670"/>
      <c r="Y37" s="670"/>
    </row>
    <row r="38" spans="2:25" ht="18" customHeight="1">
      <c r="B38" s="650" t="s">
        <v>505</v>
      </c>
      <c r="C38" s="629"/>
      <c r="D38" s="630"/>
      <c r="E38" s="631"/>
      <c r="F38" s="629"/>
      <c r="G38" s="630"/>
      <c r="H38" s="630"/>
      <c r="I38" s="630"/>
      <c r="J38" s="631"/>
      <c r="K38" s="629"/>
      <c r="L38" s="630"/>
      <c r="M38" s="630"/>
      <c r="N38" s="630"/>
      <c r="O38" s="631"/>
      <c r="P38" s="629"/>
      <c r="Q38" s="630"/>
      <c r="R38" s="630"/>
      <c r="S38" s="630"/>
      <c r="T38" s="631"/>
      <c r="U38" s="629"/>
      <c r="V38" s="630"/>
      <c r="W38" s="630"/>
      <c r="X38" s="630"/>
      <c r="Y38" s="631"/>
    </row>
    <row r="39" spans="2:25" ht="18" customHeight="1">
      <c r="B39" s="651"/>
      <c r="C39" s="629"/>
      <c r="D39" s="630"/>
      <c r="E39" s="631"/>
      <c r="F39" s="629"/>
      <c r="G39" s="630"/>
      <c r="H39" s="630"/>
      <c r="I39" s="630"/>
      <c r="J39" s="631"/>
      <c r="K39" s="629"/>
      <c r="L39" s="630"/>
      <c r="M39" s="630"/>
      <c r="N39" s="630"/>
      <c r="O39" s="631"/>
      <c r="P39" s="629"/>
      <c r="Q39" s="630"/>
      <c r="R39" s="630"/>
      <c r="S39" s="630"/>
      <c r="T39" s="631"/>
      <c r="U39" s="629"/>
      <c r="V39" s="630"/>
      <c r="W39" s="630"/>
      <c r="X39" s="630"/>
      <c r="Y39" s="631"/>
    </row>
    <row r="40" spans="2:25" ht="18" customHeight="1">
      <c r="B40" s="651"/>
      <c r="C40" s="629"/>
      <c r="D40" s="630"/>
      <c r="E40" s="631"/>
      <c r="F40" s="629"/>
      <c r="G40" s="630"/>
      <c r="H40" s="630"/>
      <c r="I40" s="630"/>
      <c r="J40" s="631"/>
      <c r="K40" s="629"/>
      <c r="L40" s="630"/>
      <c r="M40" s="630"/>
      <c r="N40" s="630"/>
      <c r="O40" s="631"/>
      <c r="P40" s="629"/>
      <c r="Q40" s="630"/>
      <c r="R40" s="630"/>
      <c r="S40" s="630"/>
      <c r="T40" s="631"/>
      <c r="U40" s="629"/>
      <c r="V40" s="630"/>
      <c r="W40" s="630"/>
      <c r="X40" s="630"/>
      <c r="Y40" s="631"/>
    </row>
    <row r="41" spans="2:25" ht="18" customHeight="1" thickBot="1">
      <c r="B41" s="652"/>
      <c r="C41" s="641"/>
      <c r="D41" s="642"/>
      <c r="E41" s="643"/>
      <c r="F41" s="641"/>
      <c r="G41" s="642"/>
      <c r="H41" s="642"/>
      <c r="I41" s="642"/>
      <c r="J41" s="643"/>
      <c r="K41" s="641"/>
      <c r="L41" s="642"/>
      <c r="M41" s="642"/>
      <c r="N41" s="642"/>
      <c r="O41" s="643"/>
      <c r="P41" s="641"/>
      <c r="Q41" s="642"/>
      <c r="R41" s="642"/>
      <c r="S41" s="642"/>
      <c r="T41" s="643"/>
      <c r="U41" s="641"/>
      <c r="V41" s="642"/>
      <c r="W41" s="642"/>
      <c r="X41" s="642"/>
      <c r="Y41" s="643"/>
    </row>
    <row r="42" spans="2:25" ht="19.5" customHeight="1" thickBot="1" thickTop="1">
      <c r="B42" s="644" t="s">
        <v>371</v>
      </c>
      <c r="C42" s="645"/>
      <c r="D42" s="645"/>
      <c r="E42" s="646"/>
      <c r="F42" s="659"/>
      <c r="G42" s="660"/>
      <c r="H42" s="660"/>
      <c r="I42" s="660"/>
      <c r="J42" s="661"/>
      <c r="K42" s="659"/>
      <c r="L42" s="660"/>
      <c r="M42" s="660"/>
      <c r="N42" s="660"/>
      <c r="O42" s="661"/>
      <c r="P42" s="659"/>
      <c r="Q42" s="660"/>
      <c r="R42" s="660"/>
      <c r="S42" s="660"/>
      <c r="T42" s="661"/>
      <c r="U42" s="659"/>
      <c r="V42" s="660"/>
      <c r="W42" s="660"/>
      <c r="X42" s="660"/>
      <c r="Y42" s="661"/>
    </row>
    <row r="43" spans="2:25" ht="19.5" customHeight="1">
      <c r="B43" s="635" t="s">
        <v>168</v>
      </c>
      <c r="C43" s="632"/>
      <c r="D43" s="633"/>
      <c r="E43" s="634"/>
      <c r="F43" s="632"/>
      <c r="G43" s="633"/>
      <c r="H43" s="633"/>
      <c r="I43" s="633"/>
      <c r="J43" s="634"/>
      <c r="K43" s="632"/>
      <c r="L43" s="633"/>
      <c r="M43" s="633"/>
      <c r="N43" s="633"/>
      <c r="O43" s="634"/>
      <c r="P43" s="632"/>
      <c r="Q43" s="633"/>
      <c r="R43" s="633"/>
      <c r="S43" s="633"/>
      <c r="T43" s="634"/>
      <c r="U43" s="632"/>
      <c r="V43" s="633"/>
      <c r="W43" s="633"/>
      <c r="X43" s="633"/>
      <c r="Y43" s="634"/>
    </row>
    <row r="44" spans="2:25" ht="19.5" customHeight="1">
      <c r="B44" s="636"/>
      <c r="C44" s="629"/>
      <c r="D44" s="630"/>
      <c r="E44" s="631"/>
      <c r="F44" s="629"/>
      <c r="G44" s="630"/>
      <c r="H44" s="630"/>
      <c r="I44" s="630"/>
      <c r="J44" s="631"/>
      <c r="K44" s="629"/>
      <c r="L44" s="630"/>
      <c r="M44" s="630"/>
      <c r="N44" s="630"/>
      <c r="O44" s="631"/>
      <c r="P44" s="629"/>
      <c r="Q44" s="630"/>
      <c r="R44" s="630"/>
      <c r="S44" s="630"/>
      <c r="T44" s="631"/>
      <c r="U44" s="629"/>
      <c r="V44" s="630"/>
      <c r="W44" s="630"/>
      <c r="X44" s="630"/>
      <c r="Y44" s="631"/>
    </row>
    <row r="45" spans="2:25" ht="19.5" customHeight="1">
      <c r="B45" s="636"/>
      <c r="C45" s="629"/>
      <c r="D45" s="630"/>
      <c r="E45" s="631"/>
      <c r="F45" s="629"/>
      <c r="G45" s="630"/>
      <c r="H45" s="630"/>
      <c r="I45" s="630"/>
      <c r="J45" s="631"/>
      <c r="K45" s="629"/>
      <c r="L45" s="630"/>
      <c r="M45" s="630"/>
      <c r="N45" s="630"/>
      <c r="O45" s="631"/>
      <c r="P45" s="629"/>
      <c r="Q45" s="630"/>
      <c r="R45" s="630"/>
      <c r="S45" s="630"/>
      <c r="T45" s="631"/>
      <c r="U45" s="629"/>
      <c r="V45" s="630"/>
      <c r="W45" s="630"/>
      <c r="X45" s="630"/>
      <c r="Y45" s="631"/>
    </row>
    <row r="46" spans="2:25" ht="19.5" customHeight="1" thickBot="1">
      <c r="B46" s="637"/>
      <c r="C46" s="629"/>
      <c r="D46" s="630"/>
      <c r="E46" s="631"/>
      <c r="F46" s="629"/>
      <c r="G46" s="630"/>
      <c r="H46" s="630"/>
      <c r="I46" s="630"/>
      <c r="J46" s="631"/>
      <c r="K46" s="629"/>
      <c r="L46" s="630"/>
      <c r="M46" s="630"/>
      <c r="N46" s="630"/>
      <c r="O46" s="631"/>
      <c r="P46" s="629"/>
      <c r="Q46" s="630"/>
      <c r="R46" s="630"/>
      <c r="S46" s="630"/>
      <c r="T46" s="631"/>
      <c r="U46" s="629"/>
      <c r="V46" s="630"/>
      <c r="W46" s="630"/>
      <c r="X46" s="630"/>
      <c r="Y46" s="631"/>
    </row>
    <row r="47" spans="2:25" ht="19.5" customHeight="1" thickBot="1" thickTop="1">
      <c r="B47" s="653" t="s">
        <v>372</v>
      </c>
      <c r="C47" s="654"/>
      <c r="D47" s="654"/>
      <c r="E47" s="655"/>
      <c r="F47" s="659"/>
      <c r="G47" s="660"/>
      <c r="H47" s="660"/>
      <c r="I47" s="660"/>
      <c r="J47" s="661"/>
      <c r="K47" s="659"/>
      <c r="L47" s="660"/>
      <c r="M47" s="660"/>
      <c r="N47" s="660"/>
      <c r="O47" s="661"/>
      <c r="P47" s="659"/>
      <c r="Q47" s="660"/>
      <c r="R47" s="660"/>
      <c r="S47" s="660"/>
      <c r="T47" s="661"/>
      <c r="U47" s="659"/>
      <c r="V47" s="660"/>
      <c r="W47" s="660"/>
      <c r="X47" s="660"/>
      <c r="Y47" s="661"/>
    </row>
    <row r="48" spans="2:25" ht="19.5" customHeight="1">
      <c r="B48" s="683" t="s">
        <v>210</v>
      </c>
      <c r="C48" s="684"/>
      <c r="D48" s="684"/>
      <c r="E48" s="685"/>
      <c r="F48" s="632"/>
      <c r="G48" s="633"/>
      <c r="H48" s="633"/>
      <c r="I48" s="633"/>
      <c r="J48" s="634"/>
      <c r="K48" s="632"/>
      <c r="L48" s="633"/>
      <c r="M48" s="633"/>
      <c r="N48" s="633"/>
      <c r="O48" s="634"/>
      <c r="P48" s="632"/>
      <c r="Q48" s="633"/>
      <c r="R48" s="633"/>
      <c r="S48" s="633"/>
      <c r="T48" s="634"/>
      <c r="U48" s="632"/>
      <c r="V48" s="633"/>
      <c r="W48" s="633"/>
      <c r="X48" s="633"/>
      <c r="Y48" s="634"/>
    </row>
    <row r="49" spans="2:25" ht="1.5" customHeight="1">
      <c r="B49" s="32"/>
      <c r="C49" s="32"/>
      <c r="D49" s="32"/>
      <c r="E49" s="32"/>
      <c r="F49" s="32"/>
      <c r="G49" s="32"/>
      <c r="H49" s="32"/>
      <c r="I49" s="32"/>
      <c r="J49" s="32"/>
      <c r="K49" s="32"/>
      <c r="L49" s="32"/>
      <c r="M49" s="32"/>
      <c r="N49" s="32"/>
      <c r="O49" s="32"/>
      <c r="P49" s="32"/>
      <c r="Q49" s="32"/>
      <c r="R49" s="32"/>
      <c r="S49" s="32"/>
      <c r="T49" s="32"/>
      <c r="U49" s="32"/>
      <c r="V49" s="32"/>
      <c r="W49" s="32"/>
      <c r="X49" s="32"/>
      <c r="Y49" s="32"/>
    </row>
    <row r="50" spans="2:25" ht="15" customHeight="1">
      <c r="B50" s="32"/>
      <c r="C50" s="32"/>
      <c r="D50" s="32"/>
      <c r="E50" s="32"/>
      <c r="F50" s="32"/>
      <c r="G50" s="32"/>
      <c r="H50" s="32"/>
      <c r="I50" s="32"/>
      <c r="J50" s="32"/>
      <c r="K50" s="32"/>
      <c r="L50" s="32"/>
      <c r="M50" s="32"/>
      <c r="N50" s="32"/>
      <c r="O50" s="32"/>
      <c r="P50" s="32"/>
      <c r="Q50" s="32"/>
      <c r="R50" s="32"/>
      <c r="S50" s="32"/>
      <c r="T50" s="32"/>
      <c r="U50" s="32"/>
      <c r="V50" s="32"/>
      <c r="W50" s="32"/>
      <c r="X50" s="32"/>
      <c r="Y50" s="32"/>
    </row>
    <row r="51" spans="2:25" ht="14.25">
      <c r="B51" s="32" t="s">
        <v>2</v>
      </c>
      <c r="C51" s="32"/>
      <c r="D51" s="32"/>
      <c r="E51" s="32"/>
      <c r="F51" s="32"/>
      <c r="G51" s="32"/>
      <c r="H51" s="32"/>
      <c r="I51" s="32"/>
      <c r="J51" s="32"/>
      <c r="K51" s="32"/>
      <c r="L51" s="32"/>
      <c r="M51" s="32"/>
      <c r="N51" s="32"/>
      <c r="O51" s="32"/>
      <c r="P51" s="32"/>
      <c r="Q51" s="32"/>
      <c r="R51" s="32"/>
      <c r="S51" s="32"/>
      <c r="T51" s="32"/>
      <c r="U51" s="662" t="s">
        <v>412</v>
      </c>
      <c r="V51" s="662"/>
      <c r="W51" s="662"/>
      <c r="X51" s="662"/>
      <c r="Y51" s="662"/>
    </row>
    <row r="52" spans="2:25" ht="6" customHeight="1">
      <c r="B52" s="32"/>
      <c r="C52" s="32"/>
      <c r="D52" s="32"/>
      <c r="E52" s="32"/>
      <c r="F52" s="32"/>
      <c r="G52" s="32"/>
      <c r="H52" s="32"/>
      <c r="I52" s="32"/>
      <c r="J52" s="32"/>
      <c r="K52" s="32"/>
      <c r="L52" s="32"/>
      <c r="M52" s="32"/>
      <c r="N52" s="32"/>
      <c r="O52" s="32"/>
      <c r="P52" s="32"/>
      <c r="Q52" s="32"/>
      <c r="R52" s="32"/>
      <c r="S52" s="32"/>
      <c r="T52" s="32"/>
      <c r="U52" s="663"/>
      <c r="V52" s="663"/>
      <c r="W52" s="663"/>
      <c r="X52" s="663"/>
      <c r="Y52" s="663"/>
    </row>
    <row r="53" spans="2:25" ht="30" customHeight="1">
      <c r="B53" s="647" t="s">
        <v>503</v>
      </c>
      <c r="C53" s="648"/>
      <c r="D53" s="648"/>
      <c r="E53" s="649"/>
      <c r="F53" s="664" t="s">
        <v>304</v>
      </c>
      <c r="G53" s="665"/>
      <c r="H53" s="665"/>
      <c r="I53" s="665"/>
      <c r="J53" s="666"/>
      <c r="K53" s="664" t="s">
        <v>305</v>
      </c>
      <c r="L53" s="665"/>
      <c r="M53" s="665"/>
      <c r="N53" s="665"/>
      <c r="O53" s="666"/>
      <c r="P53" s="667" t="s">
        <v>306</v>
      </c>
      <c r="Q53" s="668"/>
      <c r="R53" s="668"/>
      <c r="S53" s="668"/>
      <c r="T53" s="669"/>
      <c r="U53" s="670" t="s">
        <v>504</v>
      </c>
      <c r="V53" s="670"/>
      <c r="W53" s="670"/>
      <c r="X53" s="670"/>
      <c r="Y53" s="670"/>
    </row>
    <row r="54" spans="2:25" ht="18" customHeight="1">
      <c r="B54" s="650" t="s">
        <v>505</v>
      </c>
      <c r="C54" s="629" t="s">
        <v>317</v>
      </c>
      <c r="D54" s="630"/>
      <c r="E54" s="631"/>
      <c r="F54" s="629"/>
      <c r="G54" s="630"/>
      <c r="H54" s="630"/>
      <c r="I54" s="630"/>
      <c r="J54" s="631"/>
      <c r="K54" s="629"/>
      <c r="L54" s="630"/>
      <c r="M54" s="630"/>
      <c r="N54" s="630"/>
      <c r="O54" s="631"/>
      <c r="P54" s="629">
        <v>682</v>
      </c>
      <c r="Q54" s="630"/>
      <c r="R54" s="630"/>
      <c r="S54" s="630"/>
      <c r="T54" s="631"/>
      <c r="U54" s="629">
        <f>SUM(F54:T54)</f>
        <v>682</v>
      </c>
      <c r="V54" s="630"/>
      <c r="W54" s="630"/>
      <c r="X54" s="630"/>
      <c r="Y54" s="631"/>
    </row>
    <row r="55" spans="2:25" ht="18" customHeight="1">
      <c r="B55" s="651"/>
      <c r="C55" s="629"/>
      <c r="D55" s="630"/>
      <c r="E55" s="631"/>
      <c r="F55" s="629"/>
      <c r="G55" s="630"/>
      <c r="H55" s="630"/>
      <c r="I55" s="630"/>
      <c r="J55" s="631"/>
      <c r="K55" s="629"/>
      <c r="L55" s="630"/>
      <c r="M55" s="630"/>
      <c r="N55" s="630"/>
      <c r="O55" s="631"/>
      <c r="P55" s="629"/>
      <c r="Q55" s="630"/>
      <c r="R55" s="630"/>
      <c r="S55" s="630"/>
      <c r="T55" s="631"/>
      <c r="U55" s="629"/>
      <c r="V55" s="630"/>
      <c r="W55" s="630"/>
      <c r="X55" s="630"/>
      <c r="Y55" s="631"/>
    </row>
    <row r="56" spans="2:25" ht="18" customHeight="1">
      <c r="B56" s="651"/>
      <c r="C56" s="629"/>
      <c r="D56" s="630"/>
      <c r="E56" s="631"/>
      <c r="F56" s="629"/>
      <c r="G56" s="630"/>
      <c r="H56" s="630"/>
      <c r="I56" s="630"/>
      <c r="J56" s="631"/>
      <c r="K56" s="629"/>
      <c r="L56" s="630"/>
      <c r="M56" s="630"/>
      <c r="N56" s="630"/>
      <c r="O56" s="631"/>
      <c r="P56" s="629"/>
      <c r="Q56" s="630"/>
      <c r="R56" s="630"/>
      <c r="S56" s="630"/>
      <c r="T56" s="631"/>
      <c r="U56" s="629"/>
      <c r="V56" s="630"/>
      <c r="W56" s="630"/>
      <c r="X56" s="630"/>
      <c r="Y56" s="631"/>
    </row>
    <row r="57" spans="2:25" ht="18" customHeight="1" thickBot="1">
      <c r="B57" s="652"/>
      <c r="C57" s="641"/>
      <c r="D57" s="642"/>
      <c r="E57" s="643"/>
      <c r="F57" s="641"/>
      <c r="G57" s="642"/>
      <c r="H57" s="642"/>
      <c r="I57" s="642"/>
      <c r="J57" s="643"/>
      <c r="K57" s="641"/>
      <c r="L57" s="642"/>
      <c r="M57" s="642"/>
      <c r="N57" s="642"/>
      <c r="O57" s="643"/>
      <c r="P57" s="641"/>
      <c r="Q57" s="642"/>
      <c r="R57" s="642"/>
      <c r="S57" s="642"/>
      <c r="T57" s="643"/>
      <c r="U57" s="641"/>
      <c r="V57" s="642"/>
      <c r="W57" s="642"/>
      <c r="X57" s="642"/>
      <c r="Y57" s="643"/>
    </row>
    <row r="58" spans="2:25" ht="19.5" customHeight="1" thickBot="1" thickTop="1">
      <c r="B58" s="644" t="s">
        <v>371</v>
      </c>
      <c r="C58" s="645"/>
      <c r="D58" s="645"/>
      <c r="E58" s="646"/>
      <c r="F58" s="656"/>
      <c r="G58" s="657"/>
      <c r="H58" s="657"/>
      <c r="I58" s="657"/>
      <c r="J58" s="658"/>
      <c r="K58" s="656"/>
      <c r="L58" s="657"/>
      <c r="M58" s="657"/>
      <c r="N58" s="657"/>
      <c r="O58" s="658"/>
      <c r="P58" s="656">
        <f>SUM(P54:T57)</f>
        <v>682</v>
      </c>
      <c r="Q58" s="657"/>
      <c r="R58" s="657"/>
      <c r="S58" s="657"/>
      <c r="T58" s="658"/>
      <c r="U58" s="656">
        <f>SUM(U54:Y57)</f>
        <v>682</v>
      </c>
      <c r="V58" s="657"/>
      <c r="W58" s="657"/>
      <c r="X58" s="657"/>
      <c r="Y58" s="658"/>
    </row>
    <row r="59" spans="2:25" ht="19.5" customHeight="1">
      <c r="B59" s="635" t="s">
        <v>168</v>
      </c>
      <c r="C59" s="632"/>
      <c r="D59" s="633"/>
      <c r="E59" s="634"/>
      <c r="F59" s="632"/>
      <c r="G59" s="633"/>
      <c r="H59" s="633"/>
      <c r="I59" s="633"/>
      <c r="J59" s="634"/>
      <c r="K59" s="632"/>
      <c r="L59" s="633"/>
      <c r="M59" s="633"/>
      <c r="N59" s="633"/>
      <c r="O59" s="634"/>
      <c r="P59" s="632"/>
      <c r="Q59" s="633"/>
      <c r="R59" s="633"/>
      <c r="S59" s="633"/>
      <c r="T59" s="634"/>
      <c r="U59" s="632"/>
      <c r="V59" s="633"/>
      <c r="W59" s="633"/>
      <c r="X59" s="633"/>
      <c r="Y59" s="634"/>
    </row>
    <row r="60" spans="2:25" ht="19.5" customHeight="1">
      <c r="B60" s="636"/>
      <c r="C60" s="629"/>
      <c r="D60" s="630"/>
      <c r="E60" s="631"/>
      <c r="F60" s="629"/>
      <c r="G60" s="630"/>
      <c r="H60" s="630"/>
      <c r="I60" s="630"/>
      <c r="J60" s="631"/>
      <c r="K60" s="629"/>
      <c r="L60" s="630"/>
      <c r="M60" s="630"/>
      <c r="N60" s="630"/>
      <c r="O60" s="631"/>
      <c r="P60" s="629"/>
      <c r="Q60" s="630"/>
      <c r="R60" s="630"/>
      <c r="S60" s="630"/>
      <c r="T60" s="631"/>
      <c r="U60" s="629"/>
      <c r="V60" s="630"/>
      <c r="W60" s="630"/>
      <c r="X60" s="630"/>
      <c r="Y60" s="631"/>
    </row>
    <row r="61" spans="2:25" ht="19.5" customHeight="1">
      <c r="B61" s="636"/>
      <c r="C61" s="629"/>
      <c r="D61" s="630"/>
      <c r="E61" s="631"/>
      <c r="F61" s="629"/>
      <c r="G61" s="630"/>
      <c r="H61" s="630"/>
      <c r="I61" s="630"/>
      <c r="J61" s="631"/>
      <c r="K61" s="629"/>
      <c r="L61" s="630"/>
      <c r="M61" s="630"/>
      <c r="N61" s="630"/>
      <c r="O61" s="631"/>
      <c r="P61" s="629"/>
      <c r="Q61" s="630"/>
      <c r="R61" s="630"/>
      <c r="S61" s="630"/>
      <c r="T61" s="631"/>
      <c r="U61" s="629"/>
      <c r="V61" s="630"/>
      <c r="W61" s="630"/>
      <c r="X61" s="630"/>
      <c r="Y61" s="631"/>
    </row>
    <row r="62" spans="2:25" ht="19.5" customHeight="1" thickBot="1">
      <c r="B62" s="637"/>
      <c r="C62" s="629"/>
      <c r="D62" s="630"/>
      <c r="E62" s="631"/>
      <c r="F62" s="629"/>
      <c r="G62" s="630"/>
      <c r="H62" s="630"/>
      <c r="I62" s="630"/>
      <c r="J62" s="631"/>
      <c r="K62" s="629"/>
      <c r="L62" s="630"/>
      <c r="M62" s="630"/>
      <c r="N62" s="630"/>
      <c r="O62" s="631"/>
      <c r="P62" s="629"/>
      <c r="Q62" s="630"/>
      <c r="R62" s="630"/>
      <c r="S62" s="630"/>
      <c r="T62" s="631"/>
      <c r="U62" s="629"/>
      <c r="V62" s="630"/>
      <c r="W62" s="630"/>
      <c r="X62" s="630"/>
      <c r="Y62" s="631"/>
    </row>
    <row r="63" spans="2:25" ht="19.5" customHeight="1" thickBot="1" thickTop="1">
      <c r="B63" s="653" t="s">
        <v>372</v>
      </c>
      <c r="C63" s="654"/>
      <c r="D63" s="654"/>
      <c r="E63" s="655"/>
      <c r="F63" s="659"/>
      <c r="G63" s="660"/>
      <c r="H63" s="660"/>
      <c r="I63" s="660"/>
      <c r="J63" s="661"/>
      <c r="K63" s="659"/>
      <c r="L63" s="660"/>
      <c r="M63" s="660"/>
      <c r="N63" s="660"/>
      <c r="O63" s="661"/>
      <c r="P63" s="659"/>
      <c r="Q63" s="660"/>
      <c r="R63" s="660"/>
      <c r="S63" s="660"/>
      <c r="T63" s="661"/>
      <c r="U63" s="659"/>
      <c r="V63" s="660"/>
      <c r="W63" s="660"/>
      <c r="X63" s="660"/>
      <c r="Y63" s="661"/>
    </row>
    <row r="64" spans="2:25" ht="19.5" customHeight="1">
      <c r="B64" s="683" t="s">
        <v>210</v>
      </c>
      <c r="C64" s="684"/>
      <c r="D64" s="684"/>
      <c r="E64" s="685"/>
      <c r="F64" s="632"/>
      <c r="G64" s="633"/>
      <c r="H64" s="633"/>
      <c r="I64" s="633"/>
      <c r="J64" s="634"/>
      <c r="K64" s="632"/>
      <c r="L64" s="633"/>
      <c r="M64" s="633"/>
      <c r="N64" s="633"/>
      <c r="O64" s="634"/>
      <c r="P64" s="632"/>
      <c r="Q64" s="633"/>
      <c r="R64" s="633"/>
      <c r="S64" s="633"/>
      <c r="T64" s="634"/>
      <c r="U64" s="632"/>
      <c r="V64" s="633"/>
      <c r="W64" s="633"/>
      <c r="X64" s="633"/>
      <c r="Y64" s="634"/>
    </row>
    <row r="65" spans="2:25" ht="1.5" customHeight="1">
      <c r="B65" s="32"/>
      <c r="C65" s="32"/>
      <c r="D65" s="32"/>
      <c r="E65" s="32"/>
      <c r="F65" s="32"/>
      <c r="G65" s="32"/>
      <c r="H65" s="32"/>
      <c r="I65" s="32"/>
      <c r="J65" s="32"/>
      <c r="K65" s="32"/>
      <c r="L65" s="32"/>
      <c r="M65" s="32"/>
      <c r="N65" s="32"/>
      <c r="O65" s="32"/>
      <c r="P65" s="32"/>
      <c r="Q65" s="32"/>
      <c r="R65" s="32"/>
      <c r="S65" s="32"/>
      <c r="T65" s="32"/>
      <c r="U65" s="32"/>
      <c r="V65" s="32"/>
      <c r="W65" s="32"/>
      <c r="X65" s="32"/>
      <c r="Y65" s="32"/>
    </row>
    <row r="66" spans="2:25" ht="14.25" customHeight="1">
      <c r="B66" s="33" t="s">
        <v>166</v>
      </c>
      <c r="C66" s="32"/>
      <c r="D66" s="32"/>
      <c r="E66" s="32"/>
      <c r="F66" s="32"/>
      <c r="G66" s="32"/>
      <c r="H66" s="32"/>
      <c r="I66" s="32"/>
      <c r="J66" s="32"/>
      <c r="K66" s="32"/>
      <c r="L66" s="32"/>
      <c r="M66" s="32"/>
      <c r="N66" s="32"/>
      <c r="O66" s="32"/>
      <c r="P66" s="32"/>
      <c r="Q66" s="32"/>
      <c r="R66" s="32"/>
      <c r="S66" s="32"/>
      <c r="T66" s="32"/>
      <c r="U66" s="32"/>
      <c r="V66" s="32"/>
      <c r="W66" s="32"/>
      <c r="X66" s="32"/>
      <c r="Y66" s="32"/>
    </row>
    <row r="67" spans="2:25" ht="14.25" customHeight="1">
      <c r="B67" s="33" t="s">
        <v>167</v>
      </c>
      <c r="C67" s="32"/>
      <c r="D67" s="32"/>
      <c r="E67" s="32"/>
      <c r="F67" s="32"/>
      <c r="G67" s="32"/>
      <c r="H67" s="32"/>
      <c r="I67" s="32"/>
      <c r="J67" s="32"/>
      <c r="K67" s="32"/>
      <c r="L67" s="32"/>
      <c r="M67" s="32"/>
      <c r="N67" s="32"/>
      <c r="O67" s="32"/>
      <c r="P67" s="32"/>
      <c r="Q67" s="32"/>
      <c r="R67" s="32"/>
      <c r="S67" s="32"/>
      <c r="T67" s="32"/>
      <c r="U67" s="32"/>
      <c r="V67" s="32"/>
      <c r="W67" s="32"/>
      <c r="X67" s="32"/>
      <c r="Y67" s="32"/>
    </row>
  </sheetData>
  <mergeCells count="237">
    <mergeCell ref="U2:Y3"/>
    <mergeCell ref="U4:Y4"/>
    <mergeCell ref="B4:E4"/>
    <mergeCell ref="U8:Y8"/>
    <mergeCell ref="B8:C8"/>
    <mergeCell ref="F8:J8"/>
    <mergeCell ref="K8:O8"/>
    <mergeCell ref="P8:T8"/>
    <mergeCell ref="U7:Y7"/>
    <mergeCell ref="B7:C7"/>
    <mergeCell ref="D8:E8"/>
    <mergeCell ref="U5:Y5"/>
    <mergeCell ref="F6:J6"/>
    <mergeCell ref="K6:O6"/>
    <mergeCell ref="P6:T6"/>
    <mergeCell ref="U6:Y6"/>
    <mergeCell ref="F7:J7"/>
    <mergeCell ref="K7:O7"/>
    <mergeCell ref="P7:T7"/>
    <mergeCell ref="D7:E7"/>
    <mergeCell ref="B5:C6"/>
    <mergeCell ref="F5:J5"/>
    <mergeCell ref="K5:O5"/>
    <mergeCell ref="P5:T5"/>
    <mergeCell ref="D5:E5"/>
    <mergeCell ref="F4:J4"/>
    <mergeCell ref="K4:O4"/>
    <mergeCell ref="P4:T4"/>
    <mergeCell ref="U63:Y63"/>
    <mergeCell ref="U47:Y47"/>
    <mergeCell ref="U48:Y48"/>
    <mergeCell ref="U31:Y31"/>
    <mergeCell ref="U32:Y32"/>
    <mergeCell ref="U17:Y17"/>
    <mergeCell ref="F18:J18"/>
    <mergeCell ref="U64:Y64"/>
    <mergeCell ref="B63:E63"/>
    <mergeCell ref="F63:J63"/>
    <mergeCell ref="K63:O63"/>
    <mergeCell ref="P63:T63"/>
    <mergeCell ref="B64:E64"/>
    <mergeCell ref="F64:J64"/>
    <mergeCell ref="K64:O64"/>
    <mergeCell ref="P64:T64"/>
    <mergeCell ref="F47:J47"/>
    <mergeCell ref="K47:O47"/>
    <mergeCell ref="P47:T47"/>
    <mergeCell ref="B48:E48"/>
    <mergeCell ref="F48:J48"/>
    <mergeCell ref="K48:O48"/>
    <mergeCell ref="P48:T48"/>
    <mergeCell ref="F31:J31"/>
    <mergeCell ref="K31:O31"/>
    <mergeCell ref="P31:T31"/>
    <mergeCell ref="B32:E32"/>
    <mergeCell ref="F32:J32"/>
    <mergeCell ref="K32:O32"/>
    <mergeCell ref="P32:T32"/>
    <mergeCell ref="U51:Y52"/>
    <mergeCell ref="F53:J53"/>
    <mergeCell ref="K53:O53"/>
    <mergeCell ref="P53:T53"/>
    <mergeCell ref="U53:Y53"/>
    <mergeCell ref="C25:E25"/>
    <mergeCell ref="B26:E26"/>
    <mergeCell ref="B37:E37"/>
    <mergeCell ref="B18:B25"/>
    <mergeCell ref="C23:E23"/>
    <mergeCell ref="C27:E27"/>
    <mergeCell ref="B31:E31"/>
    <mergeCell ref="C18:E18"/>
    <mergeCell ref="C19:E19"/>
    <mergeCell ref="C20:E20"/>
    <mergeCell ref="U15:Y16"/>
    <mergeCell ref="F17:J17"/>
    <mergeCell ref="K17:O17"/>
    <mergeCell ref="P17:T17"/>
    <mergeCell ref="F26:J26"/>
    <mergeCell ref="K18:O18"/>
    <mergeCell ref="K19:O19"/>
    <mergeCell ref="K23:O23"/>
    <mergeCell ref="K24:O24"/>
    <mergeCell ref="K25:O25"/>
    <mergeCell ref="K26:O26"/>
    <mergeCell ref="F19:J19"/>
    <mergeCell ref="F23:J23"/>
    <mergeCell ref="F24:J24"/>
    <mergeCell ref="F25:J25"/>
    <mergeCell ref="P24:T24"/>
    <mergeCell ref="P25:T25"/>
    <mergeCell ref="P23:T23"/>
    <mergeCell ref="P26:T26"/>
    <mergeCell ref="U18:Y18"/>
    <mergeCell ref="U19:Y19"/>
    <mergeCell ref="U23:Y23"/>
    <mergeCell ref="U24:Y24"/>
    <mergeCell ref="U25:Y25"/>
    <mergeCell ref="U26:Y26"/>
    <mergeCell ref="P18:T18"/>
    <mergeCell ref="P19:T19"/>
    <mergeCell ref="U35:Y36"/>
    <mergeCell ref="F37:J37"/>
    <mergeCell ref="K37:O37"/>
    <mergeCell ref="P37:T37"/>
    <mergeCell ref="U37:Y37"/>
    <mergeCell ref="F38:J38"/>
    <mergeCell ref="K38:O38"/>
    <mergeCell ref="P38:T38"/>
    <mergeCell ref="U38:Y38"/>
    <mergeCell ref="F39:J39"/>
    <mergeCell ref="K39:O39"/>
    <mergeCell ref="P39:T39"/>
    <mergeCell ref="U39:Y39"/>
    <mergeCell ref="F40:J40"/>
    <mergeCell ref="K40:O40"/>
    <mergeCell ref="P40:T40"/>
    <mergeCell ref="U40:Y40"/>
    <mergeCell ref="F41:J41"/>
    <mergeCell ref="K41:O41"/>
    <mergeCell ref="P41:T41"/>
    <mergeCell ref="U41:Y41"/>
    <mergeCell ref="F42:J42"/>
    <mergeCell ref="K42:O42"/>
    <mergeCell ref="P42:T42"/>
    <mergeCell ref="U42:Y42"/>
    <mergeCell ref="U54:Y54"/>
    <mergeCell ref="F55:J55"/>
    <mergeCell ref="K55:O55"/>
    <mergeCell ref="P55:T55"/>
    <mergeCell ref="U55:Y55"/>
    <mergeCell ref="F54:J54"/>
    <mergeCell ref="K54:O54"/>
    <mergeCell ref="P54:T54"/>
    <mergeCell ref="F56:J56"/>
    <mergeCell ref="K56:O56"/>
    <mergeCell ref="P56:T56"/>
    <mergeCell ref="U56:Y56"/>
    <mergeCell ref="F57:J57"/>
    <mergeCell ref="K57:O57"/>
    <mergeCell ref="P57:T57"/>
    <mergeCell ref="U57:Y57"/>
    <mergeCell ref="F58:J58"/>
    <mergeCell ref="K58:O58"/>
    <mergeCell ref="P58:T58"/>
    <mergeCell ref="U58:Y58"/>
    <mergeCell ref="B17:E17"/>
    <mergeCell ref="B58:E58"/>
    <mergeCell ref="C29:E29"/>
    <mergeCell ref="B27:B30"/>
    <mergeCell ref="C28:E28"/>
    <mergeCell ref="C46:E46"/>
    <mergeCell ref="C40:E40"/>
    <mergeCell ref="B38:B41"/>
    <mergeCell ref="C38:E38"/>
    <mergeCell ref="C24:E24"/>
    <mergeCell ref="C39:E39"/>
    <mergeCell ref="C56:E56"/>
    <mergeCell ref="C57:E57"/>
    <mergeCell ref="C41:E41"/>
    <mergeCell ref="B42:E42"/>
    <mergeCell ref="B53:E53"/>
    <mergeCell ref="C54:E54"/>
    <mergeCell ref="B54:B57"/>
    <mergeCell ref="C55:E55"/>
    <mergeCell ref="B47:E47"/>
    <mergeCell ref="F27:J27"/>
    <mergeCell ref="K27:O27"/>
    <mergeCell ref="P27:T27"/>
    <mergeCell ref="U27:Y27"/>
    <mergeCell ref="P29:T29"/>
    <mergeCell ref="U30:Y30"/>
    <mergeCell ref="P30:T30"/>
    <mergeCell ref="U29:Y29"/>
    <mergeCell ref="C30:E30"/>
    <mergeCell ref="F30:J30"/>
    <mergeCell ref="K30:O30"/>
    <mergeCell ref="F29:J29"/>
    <mergeCell ref="K29:O29"/>
    <mergeCell ref="U28:Y28"/>
    <mergeCell ref="B43:B46"/>
    <mergeCell ref="C43:E43"/>
    <mergeCell ref="F43:J43"/>
    <mergeCell ref="K43:O43"/>
    <mergeCell ref="P43:T43"/>
    <mergeCell ref="U43:Y43"/>
    <mergeCell ref="C44:E44"/>
    <mergeCell ref="F44:J44"/>
    <mergeCell ref="F28:J28"/>
    <mergeCell ref="C45:E45"/>
    <mergeCell ref="F45:J45"/>
    <mergeCell ref="K45:O45"/>
    <mergeCell ref="P45:T45"/>
    <mergeCell ref="U46:Y46"/>
    <mergeCell ref="K44:O44"/>
    <mergeCell ref="P44:T44"/>
    <mergeCell ref="U44:Y44"/>
    <mergeCell ref="U45:Y45"/>
    <mergeCell ref="B59:B62"/>
    <mergeCell ref="C59:E59"/>
    <mergeCell ref="F59:J59"/>
    <mergeCell ref="K59:O59"/>
    <mergeCell ref="C61:E61"/>
    <mergeCell ref="F61:J61"/>
    <mergeCell ref="K61:O61"/>
    <mergeCell ref="U59:Y59"/>
    <mergeCell ref="C60:E60"/>
    <mergeCell ref="F60:J60"/>
    <mergeCell ref="K60:O60"/>
    <mergeCell ref="P60:T60"/>
    <mergeCell ref="U60:Y60"/>
    <mergeCell ref="U61:Y61"/>
    <mergeCell ref="U62:Y62"/>
    <mergeCell ref="C62:E62"/>
    <mergeCell ref="F62:J62"/>
    <mergeCell ref="K62:O62"/>
    <mergeCell ref="P62:T62"/>
    <mergeCell ref="F20:J20"/>
    <mergeCell ref="F22:J22"/>
    <mergeCell ref="F21:J21"/>
    <mergeCell ref="P61:T61"/>
    <mergeCell ref="P59:T59"/>
    <mergeCell ref="F46:J46"/>
    <mergeCell ref="K46:O46"/>
    <mergeCell ref="P46:T46"/>
    <mergeCell ref="P28:T28"/>
    <mergeCell ref="K28:O28"/>
    <mergeCell ref="K22:O22"/>
    <mergeCell ref="P22:T22"/>
    <mergeCell ref="U22:Y22"/>
    <mergeCell ref="C21:E21"/>
    <mergeCell ref="C22:E22"/>
    <mergeCell ref="K20:O20"/>
    <mergeCell ref="P20:T20"/>
    <mergeCell ref="U20:Y20"/>
    <mergeCell ref="K21:O21"/>
    <mergeCell ref="P21:T21"/>
    <mergeCell ref="U21:Y21"/>
  </mergeCells>
  <printOptions horizontalCentered="1"/>
  <pageMargins left="0.1968503937007874" right="0.1968503937007874" top="0.39" bottom="0.1968503937007874" header="0.1968503937007874" footer="0.196850393700787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2:D28"/>
  <sheetViews>
    <sheetView workbookViewId="0" topLeftCell="A10">
      <selection activeCell="F13" sqref="F13"/>
    </sheetView>
  </sheetViews>
  <sheetFormatPr defaultColWidth="8.796875" defaultRowHeight="15"/>
  <cols>
    <col min="1" max="1" width="9" style="21" customWidth="1"/>
    <col min="2" max="2" width="16.59765625" style="21" customWidth="1"/>
    <col min="3" max="3" width="12.59765625" style="21" customWidth="1"/>
    <col min="4" max="4" width="52.59765625" style="21" customWidth="1"/>
    <col min="5" max="16384" width="9" style="21" customWidth="1"/>
  </cols>
  <sheetData>
    <row r="2" spans="2:3" ht="14.25">
      <c r="B2" s="22" t="s">
        <v>4</v>
      </c>
      <c r="C2" s="22"/>
    </row>
    <row r="3" ht="3.75" customHeight="1"/>
    <row r="4" spans="2:4" ht="19.5" customHeight="1">
      <c r="B4" s="24" t="s">
        <v>494</v>
      </c>
      <c r="C4" s="711" t="s">
        <v>502</v>
      </c>
      <c r="D4" s="712"/>
    </row>
    <row r="5" spans="2:4" ht="204.75" customHeight="1">
      <c r="B5" s="25" t="s">
        <v>500</v>
      </c>
      <c r="C5" s="713" t="s">
        <v>8</v>
      </c>
      <c r="D5" s="714"/>
    </row>
    <row r="6" spans="2:4" ht="24" customHeight="1">
      <c r="B6" s="707" t="s">
        <v>5</v>
      </c>
      <c r="C6" s="94" t="s">
        <v>216</v>
      </c>
      <c r="D6" s="95" t="s">
        <v>323</v>
      </c>
    </row>
    <row r="7" spans="2:4" ht="82.5" customHeight="1">
      <c r="B7" s="708"/>
      <c r="C7" s="723" t="s">
        <v>276</v>
      </c>
      <c r="D7" s="724"/>
    </row>
    <row r="8" spans="2:4" ht="24" customHeight="1">
      <c r="B8" s="709"/>
      <c r="C8" s="94" t="s">
        <v>217</v>
      </c>
      <c r="D8" s="95" t="s">
        <v>324</v>
      </c>
    </row>
    <row r="9" spans="2:4" ht="60.75" customHeight="1">
      <c r="B9" s="709"/>
      <c r="C9" s="721" t="s">
        <v>9</v>
      </c>
      <c r="D9" s="722"/>
    </row>
    <row r="10" spans="2:4" ht="24" customHeight="1">
      <c r="B10" s="709"/>
      <c r="C10" s="94" t="s">
        <v>218</v>
      </c>
      <c r="D10" s="95" t="s">
        <v>325</v>
      </c>
    </row>
    <row r="11" spans="2:4" ht="62.25" customHeight="1">
      <c r="B11" s="709"/>
      <c r="C11" s="721" t="s">
        <v>194</v>
      </c>
      <c r="D11" s="722"/>
    </row>
    <row r="12" spans="2:4" ht="24" customHeight="1">
      <c r="B12" s="709"/>
      <c r="C12" s="94" t="s">
        <v>245</v>
      </c>
      <c r="D12" s="95"/>
    </row>
    <row r="13" spans="2:4" ht="15" customHeight="1">
      <c r="B13" s="709"/>
      <c r="C13" s="719"/>
      <c r="D13" s="720"/>
    </row>
    <row r="14" spans="2:4" ht="24" customHeight="1">
      <c r="B14" s="709"/>
      <c r="C14" s="94" t="s">
        <v>246</v>
      </c>
      <c r="D14" s="95"/>
    </row>
    <row r="15" spans="2:4" ht="12.75" customHeight="1">
      <c r="B15" s="710"/>
      <c r="C15" s="717"/>
      <c r="D15" s="718"/>
    </row>
    <row r="16" spans="2:4" ht="31.5" customHeight="1">
      <c r="B16" s="25" t="s">
        <v>501</v>
      </c>
      <c r="C16" s="715"/>
      <c r="D16" s="716"/>
    </row>
    <row r="17" ht="3.75" customHeight="1"/>
    <row r="18" spans="2:3" ht="18" customHeight="1">
      <c r="B18" s="23" t="s">
        <v>6</v>
      </c>
      <c r="C18" s="23"/>
    </row>
    <row r="19" spans="2:3" ht="18" customHeight="1">
      <c r="B19" s="23" t="s">
        <v>7</v>
      </c>
      <c r="C19" s="23"/>
    </row>
    <row r="20" spans="2:3" ht="3.75" customHeight="1">
      <c r="B20" s="23"/>
      <c r="C20" s="23"/>
    </row>
    <row r="21" spans="2:3" ht="18" customHeight="1">
      <c r="B21" s="23" t="s">
        <v>463</v>
      </c>
      <c r="C21" s="23"/>
    </row>
    <row r="22" spans="2:3" ht="18" customHeight="1">
      <c r="B22" s="23" t="s">
        <v>465</v>
      </c>
      <c r="C22" s="23"/>
    </row>
    <row r="23" spans="2:3" ht="18" customHeight="1">
      <c r="B23" s="23" t="s">
        <v>466</v>
      </c>
      <c r="C23" s="23"/>
    </row>
    <row r="24" spans="2:3" ht="18" customHeight="1">
      <c r="B24" s="23" t="s">
        <v>464</v>
      </c>
      <c r="C24" s="23"/>
    </row>
    <row r="25" spans="2:3" ht="3.75" customHeight="1">
      <c r="B25" s="23"/>
      <c r="C25" s="23"/>
    </row>
    <row r="26" spans="2:3" ht="18" customHeight="1">
      <c r="B26" s="23" t="s">
        <v>11</v>
      </c>
      <c r="C26" s="23"/>
    </row>
    <row r="27" spans="2:3" ht="18" customHeight="1">
      <c r="B27" s="23" t="s">
        <v>12</v>
      </c>
      <c r="C27" s="23"/>
    </row>
    <row r="28" ht="14.25">
      <c r="B28" s="23" t="s">
        <v>420</v>
      </c>
    </row>
  </sheetData>
  <mergeCells count="9">
    <mergeCell ref="B6:B15"/>
    <mergeCell ref="C4:D4"/>
    <mergeCell ref="C5:D5"/>
    <mergeCell ref="C16:D16"/>
    <mergeCell ref="C15:D15"/>
    <mergeCell ref="C13:D13"/>
    <mergeCell ref="C11:D11"/>
    <mergeCell ref="C9:D9"/>
    <mergeCell ref="C7:D7"/>
  </mergeCells>
  <printOptions horizontalCentered="1"/>
  <pageMargins left="0.7874015748031497" right="0.5905511811023623" top="0.7874015748031497" bottom="0.47" header="0.511811023622047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96"/>
  <sheetViews>
    <sheetView showZeros="0" workbookViewId="0" topLeftCell="H73">
      <selection activeCell="Q90" sqref="Q90"/>
    </sheetView>
  </sheetViews>
  <sheetFormatPr defaultColWidth="8.796875" defaultRowHeight="15"/>
  <cols>
    <col min="1" max="2" width="3.5" style="407" customWidth="1"/>
    <col min="3" max="3" width="4.5" style="407" customWidth="1"/>
    <col min="4" max="4" width="1.59765625" style="407" customWidth="1"/>
    <col min="5" max="5" width="13.5" style="407" customWidth="1"/>
    <col min="6" max="6" width="3.59765625" style="407" customWidth="1"/>
    <col min="7" max="7" width="7.3984375" style="407" customWidth="1"/>
    <col min="8" max="8" width="7.5" style="407" customWidth="1"/>
    <col min="9" max="9" width="4" style="469" customWidth="1"/>
    <col min="10" max="19" width="10.59765625" style="407" customWidth="1"/>
    <col min="20" max="16384" width="9" style="407" customWidth="1"/>
  </cols>
  <sheetData>
    <row r="1" ht="18" customHeight="1">
      <c r="A1" s="468" t="s">
        <v>163</v>
      </c>
    </row>
    <row r="2" ht="15" customHeight="1">
      <c r="A2" s="470" t="s">
        <v>159</v>
      </c>
    </row>
    <row r="3" spans="1:19" ht="13.5" customHeight="1" thickBot="1">
      <c r="A3" s="470"/>
      <c r="S3" s="418" t="s">
        <v>378</v>
      </c>
    </row>
    <row r="4" spans="1:19" ht="15" customHeight="1" thickTop="1">
      <c r="A4" s="471"/>
      <c r="B4" s="472"/>
      <c r="C4" s="472"/>
      <c r="D4" s="472"/>
      <c r="E4" s="472"/>
      <c r="F4" s="472"/>
      <c r="G4" s="472"/>
      <c r="H4" s="473" t="s">
        <v>19</v>
      </c>
      <c r="I4" s="474"/>
      <c r="J4" s="408" t="s">
        <v>326</v>
      </c>
      <c r="K4" s="408" t="s">
        <v>327</v>
      </c>
      <c r="L4" s="408" t="s">
        <v>328</v>
      </c>
      <c r="M4" s="408" t="s">
        <v>329</v>
      </c>
      <c r="N4" s="419" t="s">
        <v>330</v>
      </c>
      <c r="O4" s="420" t="s">
        <v>331</v>
      </c>
      <c r="P4" s="421" t="s">
        <v>332</v>
      </c>
      <c r="Q4" s="421" t="s">
        <v>333</v>
      </c>
      <c r="R4" s="421" t="s">
        <v>334</v>
      </c>
      <c r="S4" s="422" t="s">
        <v>335</v>
      </c>
    </row>
    <row r="5" spans="1:19" ht="15" customHeight="1">
      <c r="A5" s="475"/>
      <c r="B5" s="476"/>
      <c r="C5" s="476"/>
      <c r="D5" s="476"/>
      <c r="E5" s="476"/>
      <c r="F5" s="476"/>
      <c r="G5" s="476"/>
      <c r="H5" s="477"/>
      <c r="I5" s="478"/>
      <c r="J5" s="409" t="s">
        <v>20</v>
      </c>
      <c r="K5" s="409" t="s">
        <v>21</v>
      </c>
      <c r="L5" s="409" t="s">
        <v>22</v>
      </c>
      <c r="M5" s="409" t="s">
        <v>23</v>
      </c>
      <c r="N5" s="423" t="s">
        <v>24</v>
      </c>
      <c r="O5" s="424" t="s">
        <v>25</v>
      </c>
      <c r="P5" s="409" t="s">
        <v>26</v>
      </c>
      <c r="Q5" s="409" t="s">
        <v>27</v>
      </c>
      <c r="R5" s="409" t="s">
        <v>28</v>
      </c>
      <c r="S5" s="425" t="s">
        <v>29</v>
      </c>
    </row>
    <row r="6" spans="1:19" ht="15" customHeight="1">
      <c r="A6" s="479"/>
      <c r="B6" s="480" t="s">
        <v>30</v>
      </c>
      <c r="C6" s="480"/>
      <c r="D6" s="480"/>
      <c r="E6" s="480"/>
      <c r="F6" s="480"/>
      <c r="G6" s="480"/>
      <c r="H6" s="480"/>
      <c r="I6" s="481"/>
      <c r="J6" s="410" t="s">
        <v>31</v>
      </c>
      <c r="K6" s="410" t="s">
        <v>31</v>
      </c>
      <c r="L6" s="410" t="s">
        <v>31</v>
      </c>
      <c r="M6" s="410" t="s">
        <v>31</v>
      </c>
      <c r="N6" s="426" t="s">
        <v>32</v>
      </c>
      <c r="O6" s="427"/>
      <c r="P6" s="428"/>
      <c r="Q6" s="428"/>
      <c r="R6" s="428"/>
      <c r="S6" s="429"/>
    </row>
    <row r="7" spans="1:19" ht="15" customHeight="1">
      <c r="A7" s="745" t="s">
        <v>33</v>
      </c>
      <c r="B7" s="745" t="s">
        <v>34</v>
      </c>
      <c r="C7" s="482" t="s">
        <v>35</v>
      </c>
      <c r="D7" s="729" t="s">
        <v>36</v>
      </c>
      <c r="E7" s="729"/>
      <c r="F7" s="729"/>
      <c r="G7" s="729"/>
      <c r="H7" s="729"/>
      <c r="I7" s="483" t="s">
        <v>37</v>
      </c>
      <c r="J7" s="411">
        <v>72.7</v>
      </c>
      <c r="K7" s="411">
        <v>72.8</v>
      </c>
      <c r="L7" s="411">
        <v>102.1</v>
      </c>
      <c r="M7" s="411">
        <v>104.1</v>
      </c>
      <c r="N7" s="430">
        <v>102.4</v>
      </c>
      <c r="O7" s="484">
        <v>115.7</v>
      </c>
      <c r="P7" s="485">
        <v>115.7</v>
      </c>
      <c r="Q7" s="485">
        <v>115.7</v>
      </c>
      <c r="R7" s="485">
        <v>127.3</v>
      </c>
      <c r="S7" s="486">
        <v>127.3</v>
      </c>
    </row>
    <row r="8" spans="1:19" ht="15" customHeight="1">
      <c r="A8" s="746"/>
      <c r="B8" s="746"/>
      <c r="C8" s="487" t="s">
        <v>38</v>
      </c>
      <c r="D8" s="488"/>
      <c r="E8" s="729" t="s">
        <v>40</v>
      </c>
      <c r="F8" s="729"/>
      <c r="G8" s="729"/>
      <c r="H8" s="729"/>
      <c r="I8" s="489"/>
      <c r="J8" s="411">
        <v>72</v>
      </c>
      <c r="K8" s="411">
        <v>72.4</v>
      </c>
      <c r="L8" s="411">
        <v>101.5</v>
      </c>
      <c r="M8" s="411">
        <v>103.7</v>
      </c>
      <c r="N8" s="430">
        <v>101.9</v>
      </c>
      <c r="O8" s="431">
        <v>115.3</v>
      </c>
      <c r="P8" s="411">
        <v>115.3</v>
      </c>
      <c r="Q8" s="411">
        <v>115.3</v>
      </c>
      <c r="R8" s="411">
        <f>Q8*1.1</f>
        <v>126.83000000000001</v>
      </c>
      <c r="S8" s="432">
        <v>126.8</v>
      </c>
    </row>
    <row r="9" spans="1:19" ht="15" customHeight="1">
      <c r="A9" s="746"/>
      <c r="B9" s="746"/>
      <c r="C9" s="487" t="s">
        <v>15</v>
      </c>
      <c r="D9" s="488"/>
      <c r="E9" s="729" t="s">
        <v>41</v>
      </c>
      <c r="F9" s="729"/>
      <c r="G9" s="729"/>
      <c r="H9" s="729"/>
      <c r="I9" s="483" t="s">
        <v>42</v>
      </c>
      <c r="J9" s="411"/>
      <c r="K9" s="411"/>
      <c r="L9" s="411"/>
      <c r="M9" s="411"/>
      <c r="N9" s="430"/>
      <c r="O9" s="431"/>
      <c r="P9" s="411"/>
      <c r="Q9" s="411"/>
      <c r="R9" s="411"/>
      <c r="S9" s="432"/>
    </row>
    <row r="10" spans="1:19" ht="15" customHeight="1">
      <c r="A10" s="746"/>
      <c r="B10" s="746"/>
      <c r="C10" s="487" t="s">
        <v>16</v>
      </c>
      <c r="D10" s="488"/>
      <c r="E10" s="729" t="s">
        <v>43</v>
      </c>
      <c r="F10" s="729"/>
      <c r="G10" s="729"/>
      <c r="H10" s="729"/>
      <c r="I10" s="489"/>
      <c r="J10" s="411">
        <v>0.7</v>
      </c>
      <c r="K10" s="411">
        <v>0.4</v>
      </c>
      <c r="L10" s="411">
        <v>0.6</v>
      </c>
      <c r="M10" s="411">
        <v>0.4</v>
      </c>
      <c r="N10" s="430">
        <v>0.5</v>
      </c>
      <c r="O10" s="431">
        <v>0.4</v>
      </c>
      <c r="P10" s="411">
        <v>0.4</v>
      </c>
      <c r="Q10" s="411">
        <v>0.4</v>
      </c>
      <c r="R10" s="411">
        <v>0.4</v>
      </c>
      <c r="S10" s="432">
        <v>0.4</v>
      </c>
    </row>
    <row r="11" spans="1:19" ht="15" customHeight="1">
      <c r="A11" s="746"/>
      <c r="B11" s="746"/>
      <c r="C11" s="482" t="s">
        <v>44</v>
      </c>
      <c r="D11" s="729" t="s">
        <v>45</v>
      </c>
      <c r="E11" s="729"/>
      <c r="F11" s="729"/>
      <c r="G11" s="729"/>
      <c r="H11" s="729"/>
      <c r="I11" s="489"/>
      <c r="J11" s="411">
        <v>2.6</v>
      </c>
      <c r="K11" s="411">
        <v>3</v>
      </c>
      <c r="L11" s="411">
        <v>3.7</v>
      </c>
      <c r="M11" s="411">
        <v>5.1</v>
      </c>
      <c r="N11" s="430">
        <v>5.6</v>
      </c>
      <c r="O11" s="484">
        <v>5.6</v>
      </c>
      <c r="P11" s="485">
        <v>5.2</v>
      </c>
      <c r="Q11" s="485">
        <v>4.9</v>
      </c>
      <c r="R11" s="485">
        <v>14.6</v>
      </c>
      <c r="S11" s="486">
        <v>34.3</v>
      </c>
    </row>
    <row r="12" spans="1:19" ht="15" customHeight="1">
      <c r="A12" s="746"/>
      <c r="B12" s="746"/>
      <c r="C12" s="490" t="s">
        <v>46</v>
      </c>
      <c r="D12" s="491"/>
      <c r="E12" s="728" t="s">
        <v>47</v>
      </c>
      <c r="F12" s="728"/>
      <c r="G12" s="728"/>
      <c r="H12" s="728"/>
      <c r="I12" s="493"/>
      <c r="J12" s="411">
        <f>J13+J14</f>
        <v>0</v>
      </c>
      <c r="K12" s="411">
        <f>K13+K14</f>
        <v>0</v>
      </c>
      <c r="L12" s="411">
        <v>3.7</v>
      </c>
      <c r="M12" s="411">
        <v>4.8</v>
      </c>
      <c r="N12" s="430">
        <v>5.5</v>
      </c>
      <c r="O12" s="484">
        <v>5.5</v>
      </c>
      <c r="P12" s="485">
        <v>5.2</v>
      </c>
      <c r="Q12" s="485">
        <v>4.9</v>
      </c>
      <c r="R12" s="485">
        <v>14.6</v>
      </c>
      <c r="S12" s="486">
        <v>34.3</v>
      </c>
    </row>
    <row r="13" spans="1:19" ht="15" customHeight="1">
      <c r="A13" s="746"/>
      <c r="B13" s="746"/>
      <c r="C13" s="494"/>
      <c r="D13" s="495"/>
      <c r="E13" s="496"/>
      <c r="F13" s="730" t="s">
        <v>48</v>
      </c>
      <c r="G13" s="729"/>
      <c r="H13" s="729"/>
      <c r="I13" s="489"/>
      <c r="J13" s="411"/>
      <c r="K13" s="411"/>
      <c r="L13" s="411">
        <v>3.7</v>
      </c>
      <c r="M13" s="411">
        <v>4.8</v>
      </c>
      <c r="N13" s="430">
        <v>5.5</v>
      </c>
      <c r="O13" s="431">
        <v>5.5</v>
      </c>
      <c r="P13" s="411">
        <v>5.2</v>
      </c>
      <c r="Q13" s="411">
        <v>4.9</v>
      </c>
      <c r="R13" s="411">
        <v>4.6</v>
      </c>
      <c r="S13" s="432">
        <v>4.3</v>
      </c>
    </row>
    <row r="14" spans="1:19" ht="15" customHeight="1">
      <c r="A14" s="746"/>
      <c r="B14" s="746"/>
      <c r="C14" s="444"/>
      <c r="D14" s="497"/>
      <c r="E14" s="498"/>
      <c r="F14" s="730" t="s">
        <v>49</v>
      </c>
      <c r="G14" s="729"/>
      <c r="H14" s="729"/>
      <c r="I14" s="489"/>
      <c r="J14" s="411"/>
      <c r="K14" s="411"/>
      <c r="L14" s="411"/>
      <c r="M14" s="411"/>
      <c r="N14" s="430"/>
      <c r="O14" s="431"/>
      <c r="P14" s="411"/>
      <c r="Q14" s="411"/>
      <c r="R14" s="411">
        <v>10</v>
      </c>
      <c r="S14" s="432">
        <v>30</v>
      </c>
    </row>
    <row r="15" spans="1:19" ht="15" customHeight="1">
      <c r="A15" s="746"/>
      <c r="B15" s="746"/>
      <c r="C15" s="487" t="s">
        <v>50</v>
      </c>
      <c r="D15" s="488"/>
      <c r="E15" s="729" t="s">
        <v>43</v>
      </c>
      <c r="F15" s="729"/>
      <c r="G15" s="729"/>
      <c r="H15" s="729"/>
      <c r="I15" s="489"/>
      <c r="J15" s="411">
        <v>2.6</v>
      </c>
      <c r="K15" s="411">
        <v>3</v>
      </c>
      <c r="L15" s="411"/>
      <c r="M15" s="411">
        <v>0.2</v>
      </c>
      <c r="N15" s="430"/>
      <c r="O15" s="431">
        <v>0</v>
      </c>
      <c r="P15" s="411"/>
      <c r="Q15" s="411"/>
      <c r="R15" s="411"/>
      <c r="S15" s="432"/>
    </row>
    <row r="16" spans="1:19" ht="15" customHeight="1">
      <c r="A16" s="746"/>
      <c r="B16" s="747"/>
      <c r="C16" s="730" t="s">
        <v>51</v>
      </c>
      <c r="D16" s="729"/>
      <c r="E16" s="729"/>
      <c r="F16" s="729"/>
      <c r="G16" s="729"/>
      <c r="H16" s="729"/>
      <c r="I16" s="483" t="s">
        <v>52</v>
      </c>
      <c r="J16" s="411">
        <v>75.3</v>
      </c>
      <c r="K16" s="411">
        <v>75.8</v>
      </c>
      <c r="L16" s="411">
        <v>105.8</v>
      </c>
      <c r="M16" s="411">
        <v>109.2</v>
      </c>
      <c r="N16" s="430">
        <v>107.9</v>
      </c>
      <c r="O16" s="484">
        <v>121.3</v>
      </c>
      <c r="P16" s="485">
        <v>120.9</v>
      </c>
      <c r="Q16" s="485">
        <f>Q7+Q11</f>
        <v>120.60000000000001</v>
      </c>
      <c r="R16" s="485">
        <v>141.9</v>
      </c>
      <c r="S16" s="486">
        <v>161.6</v>
      </c>
    </row>
    <row r="17" spans="1:19" ht="15" customHeight="1">
      <c r="A17" s="746"/>
      <c r="B17" s="745" t="s">
        <v>53</v>
      </c>
      <c r="C17" s="482" t="s">
        <v>35</v>
      </c>
      <c r="D17" s="729" t="s">
        <v>54</v>
      </c>
      <c r="E17" s="729"/>
      <c r="F17" s="729"/>
      <c r="G17" s="729"/>
      <c r="H17" s="729"/>
      <c r="I17" s="489"/>
      <c r="J17" s="411">
        <v>54</v>
      </c>
      <c r="K17" s="411">
        <v>48.2</v>
      </c>
      <c r="L17" s="411">
        <v>63.9</v>
      </c>
      <c r="M17" s="411">
        <v>65.3</v>
      </c>
      <c r="N17" s="430">
        <v>59.7</v>
      </c>
      <c r="O17" s="484">
        <v>66</v>
      </c>
      <c r="P17" s="485">
        <v>66.7</v>
      </c>
      <c r="Q17" s="485">
        <v>69.7</v>
      </c>
      <c r="R17" s="485">
        <v>70.8</v>
      </c>
      <c r="S17" s="486">
        <v>81.6</v>
      </c>
    </row>
    <row r="18" spans="1:19" ht="15" customHeight="1">
      <c r="A18" s="746"/>
      <c r="B18" s="746"/>
      <c r="C18" s="490" t="s">
        <v>55</v>
      </c>
      <c r="D18" s="491"/>
      <c r="E18" s="728" t="s">
        <v>56</v>
      </c>
      <c r="F18" s="728"/>
      <c r="G18" s="728"/>
      <c r="H18" s="728"/>
      <c r="I18" s="493"/>
      <c r="J18" s="411">
        <v>8.4</v>
      </c>
      <c r="K18" s="411">
        <v>8.3</v>
      </c>
      <c r="L18" s="411">
        <v>8.4</v>
      </c>
      <c r="M18" s="411">
        <v>5.2</v>
      </c>
      <c r="N18" s="430">
        <v>5.2</v>
      </c>
      <c r="O18" s="484">
        <v>5.4</v>
      </c>
      <c r="P18" s="485">
        <v>5.5</v>
      </c>
      <c r="Q18" s="485">
        <v>5.6</v>
      </c>
      <c r="R18" s="485">
        <v>5.8</v>
      </c>
      <c r="S18" s="486">
        <v>5.9</v>
      </c>
    </row>
    <row r="19" spans="1:19" ht="15" customHeight="1">
      <c r="A19" s="746"/>
      <c r="B19" s="746"/>
      <c r="C19" s="494"/>
      <c r="D19" s="495"/>
      <c r="E19" s="496"/>
      <c r="F19" s="730" t="s">
        <v>57</v>
      </c>
      <c r="G19" s="729"/>
      <c r="H19" s="729"/>
      <c r="I19" s="489"/>
      <c r="J19" s="411">
        <v>4.9</v>
      </c>
      <c r="K19" s="411">
        <v>4.9</v>
      </c>
      <c r="L19" s="411">
        <v>4.9</v>
      </c>
      <c r="M19" s="411">
        <v>3</v>
      </c>
      <c r="N19" s="430">
        <v>3.1</v>
      </c>
      <c r="O19" s="431">
        <v>3.2</v>
      </c>
      <c r="P19" s="411">
        <v>3.3</v>
      </c>
      <c r="Q19" s="411">
        <v>3.4</v>
      </c>
      <c r="R19" s="411">
        <v>3.5</v>
      </c>
      <c r="S19" s="432">
        <v>3.6</v>
      </c>
    </row>
    <row r="20" spans="1:19" ht="15" customHeight="1">
      <c r="A20" s="746"/>
      <c r="B20" s="746"/>
      <c r="C20" s="494"/>
      <c r="D20" s="495"/>
      <c r="E20" s="496"/>
      <c r="F20" s="730" t="s">
        <v>58</v>
      </c>
      <c r="G20" s="729"/>
      <c r="H20" s="729"/>
      <c r="I20" s="489"/>
      <c r="J20" s="411"/>
      <c r="K20" s="411"/>
      <c r="L20" s="411"/>
      <c r="M20" s="411"/>
      <c r="N20" s="430"/>
      <c r="O20" s="431"/>
      <c r="P20" s="411"/>
      <c r="Q20" s="411"/>
      <c r="R20" s="411"/>
      <c r="S20" s="432"/>
    </row>
    <row r="21" spans="1:19" ht="15" customHeight="1">
      <c r="A21" s="746"/>
      <c r="B21" s="746"/>
      <c r="C21" s="444"/>
      <c r="D21" s="497"/>
      <c r="E21" s="498"/>
      <c r="F21" s="730" t="s">
        <v>43</v>
      </c>
      <c r="G21" s="729"/>
      <c r="H21" s="729"/>
      <c r="I21" s="489"/>
      <c r="J21" s="411">
        <v>3.5</v>
      </c>
      <c r="K21" s="411">
        <v>3.5</v>
      </c>
      <c r="L21" s="411">
        <v>3.5</v>
      </c>
      <c r="M21" s="411">
        <v>2.1</v>
      </c>
      <c r="N21" s="430">
        <v>2.1</v>
      </c>
      <c r="O21" s="431">
        <v>2.2</v>
      </c>
      <c r="P21" s="411">
        <v>2.2</v>
      </c>
      <c r="Q21" s="411">
        <v>2.2</v>
      </c>
      <c r="R21" s="411">
        <v>2.3</v>
      </c>
      <c r="S21" s="432">
        <v>2.3</v>
      </c>
    </row>
    <row r="22" spans="1:19" ht="15" customHeight="1">
      <c r="A22" s="746"/>
      <c r="B22" s="746"/>
      <c r="C22" s="490" t="s">
        <v>59</v>
      </c>
      <c r="D22" s="491"/>
      <c r="E22" s="728" t="s">
        <v>60</v>
      </c>
      <c r="F22" s="728"/>
      <c r="G22" s="728"/>
      <c r="H22" s="728"/>
      <c r="I22" s="493"/>
      <c r="J22" s="411">
        <v>23.1</v>
      </c>
      <c r="K22" s="411">
        <v>15.5</v>
      </c>
      <c r="L22" s="411">
        <v>27.9</v>
      </c>
      <c r="M22" s="411">
        <v>27</v>
      </c>
      <c r="N22" s="430">
        <v>20.4</v>
      </c>
      <c r="O22" s="484">
        <v>24.5</v>
      </c>
      <c r="P22" s="485">
        <v>23.7</v>
      </c>
      <c r="Q22" s="485">
        <v>25.2</v>
      </c>
      <c r="R22" s="485">
        <v>25.9</v>
      </c>
      <c r="S22" s="486">
        <v>36.4</v>
      </c>
    </row>
    <row r="23" spans="1:19" ht="15" customHeight="1">
      <c r="A23" s="746"/>
      <c r="B23" s="746"/>
      <c r="C23" s="494"/>
      <c r="D23" s="495"/>
      <c r="E23" s="495"/>
      <c r="F23" s="730" t="s">
        <v>61</v>
      </c>
      <c r="G23" s="729"/>
      <c r="H23" s="729"/>
      <c r="I23" s="489"/>
      <c r="J23" s="411"/>
      <c r="K23" s="411"/>
      <c r="L23" s="411"/>
      <c r="M23" s="411"/>
      <c r="N23" s="430"/>
      <c r="O23" s="431">
        <v>0.3</v>
      </c>
      <c r="P23" s="411">
        <v>0.3</v>
      </c>
      <c r="Q23" s="411">
        <v>0.3</v>
      </c>
      <c r="R23" s="411">
        <v>0.3</v>
      </c>
      <c r="S23" s="432">
        <v>0.3</v>
      </c>
    </row>
    <row r="24" spans="1:19" ht="15" customHeight="1">
      <c r="A24" s="746"/>
      <c r="B24" s="746"/>
      <c r="C24" s="494"/>
      <c r="D24" s="495"/>
      <c r="E24" s="495"/>
      <c r="F24" s="730" t="s">
        <v>62</v>
      </c>
      <c r="G24" s="729"/>
      <c r="H24" s="729"/>
      <c r="I24" s="489"/>
      <c r="J24" s="411">
        <v>5.2</v>
      </c>
      <c r="K24" s="411">
        <v>3.4</v>
      </c>
      <c r="L24" s="411">
        <v>6.1</v>
      </c>
      <c r="M24" s="411">
        <v>4.7</v>
      </c>
      <c r="N24" s="430">
        <v>4</v>
      </c>
      <c r="O24" s="431">
        <v>6.3</v>
      </c>
      <c r="P24" s="411">
        <v>4.7</v>
      </c>
      <c r="Q24" s="411">
        <v>5.4</v>
      </c>
      <c r="R24" s="411">
        <v>5.5</v>
      </c>
      <c r="S24" s="432">
        <v>5.2</v>
      </c>
    </row>
    <row r="25" spans="1:19" ht="15" customHeight="1">
      <c r="A25" s="746"/>
      <c r="B25" s="746"/>
      <c r="C25" s="494"/>
      <c r="D25" s="495"/>
      <c r="E25" s="495"/>
      <c r="F25" s="730" t="s">
        <v>63</v>
      </c>
      <c r="G25" s="729"/>
      <c r="H25" s="729"/>
      <c r="I25" s="489"/>
      <c r="J25" s="411"/>
      <c r="K25" s="411"/>
      <c r="L25" s="411"/>
      <c r="M25" s="411"/>
      <c r="N25" s="430"/>
      <c r="O25" s="431"/>
      <c r="P25" s="411"/>
      <c r="Q25" s="411"/>
      <c r="R25" s="411"/>
      <c r="S25" s="432"/>
    </row>
    <row r="26" spans="1:19" ht="15" customHeight="1">
      <c r="A26" s="746"/>
      <c r="B26" s="746"/>
      <c r="C26" s="444"/>
      <c r="D26" s="497"/>
      <c r="E26" s="497"/>
      <c r="F26" s="730" t="s">
        <v>43</v>
      </c>
      <c r="G26" s="729"/>
      <c r="H26" s="729"/>
      <c r="I26" s="489"/>
      <c r="J26" s="411">
        <v>17.9</v>
      </c>
      <c r="K26" s="411">
        <v>12.1</v>
      </c>
      <c r="L26" s="411">
        <v>21.8</v>
      </c>
      <c r="M26" s="411">
        <v>22.2</v>
      </c>
      <c r="N26" s="430">
        <v>16.4</v>
      </c>
      <c r="O26" s="431">
        <v>18</v>
      </c>
      <c r="P26" s="411">
        <v>18.7</v>
      </c>
      <c r="Q26" s="411">
        <v>19.4</v>
      </c>
      <c r="R26" s="411">
        <v>20.1</v>
      </c>
      <c r="S26" s="432">
        <v>30.9</v>
      </c>
    </row>
    <row r="27" spans="1:19" ht="15" customHeight="1">
      <c r="A27" s="746"/>
      <c r="B27" s="746"/>
      <c r="C27" s="487" t="s">
        <v>64</v>
      </c>
      <c r="D27" s="488"/>
      <c r="E27" s="729" t="s">
        <v>65</v>
      </c>
      <c r="F27" s="729"/>
      <c r="G27" s="729"/>
      <c r="H27" s="729"/>
      <c r="I27" s="489"/>
      <c r="J27" s="411">
        <v>22.6</v>
      </c>
      <c r="K27" s="411">
        <v>24.4</v>
      </c>
      <c r="L27" s="411">
        <v>27.6</v>
      </c>
      <c r="M27" s="411">
        <v>33.1</v>
      </c>
      <c r="N27" s="430">
        <v>34.1</v>
      </c>
      <c r="O27" s="431">
        <v>36.1</v>
      </c>
      <c r="P27" s="411">
        <v>37.4</v>
      </c>
      <c r="Q27" s="411">
        <v>38.9</v>
      </c>
      <c r="R27" s="411">
        <v>39.1</v>
      </c>
      <c r="S27" s="432">
        <v>39.3</v>
      </c>
    </row>
    <row r="28" spans="1:19" ht="15" customHeight="1">
      <c r="A28" s="746"/>
      <c r="B28" s="746"/>
      <c r="C28" s="482" t="s">
        <v>66</v>
      </c>
      <c r="D28" s="729" t="s">
        <v>67</v>
      </c>
      <c r="E28" s="729"/>
      <c r="F28" s="729"/>
      <c r="G28" s="729"/>
      <c r="H28" s="729"/>
      <c r="I28" s="489"/>
      <c r="J28" s="411">
        <v>23.7</v>
      </c>
      <c r="K28" s="411">
        <v>24.2</v>
      </c>
      <c r="L28" s="411">
        <v>39.2</v>
      </c>
      <c r="M28" s="411">
        <v>40.1</v>
      </c>
      <c r="N28" s="430">
        <v>41.2</v>
      </c>
      <c r="O28" s="484">
        <v>48</v>
      </c>
      <c r="P28" s="485">
        <v>50.4</v>
      </c>
      <c r="Q28" s="485">
        <v>59.9</v>
      </c>
      <c r="R28" s="485">
        <v>68.1</v>
      </c>
      <c r="S28" s="486">
        <v>81</v>
      </c>
    </row>
    <row r="29" spans="1:19" ht="15" customHeight="1">
      <c r="A29" s="746"/>
      <c r="B29" s="746"/>
      <c r="C29" s="487" t="s">
        <v>46</v>
      </c>
      <c r="D29" s="499"/>
      <c r="E29" s="729" t="s">
        <v>68</v>
      </c>
      <c r="F29" s="729"/>
      <c r="G29" s="729"/>
      <c r="H29" s="729"/>
      <c r="I29" s="489"/>
      <c r="J29" s="411">
        <v>22.6</v>
      </c>
      <c r="K29" s="411">
        <v>23.2</v>
      </c>
      <c r="L29" s="411">
        <v>39.2</v>
      </c>
      <c r="M29" s="411">
        <v>40.1</v>
      </c>
      <c r="N29" s="430">
        <v>41.2</v>
      </c>
      <c r="O29" s="431">
        <v>47.9</v>
      </c>
      <c r="P29" s="411">
        <v>50.3</v>
      </c>
      <c r="Q29" s="411">
        <v>59.8</v>
      </c>
      <c r="R29" s="411">
        <v>68</v>
      </c>
      <c r="S29" s="432">
        <v>75.9</v>
      </c>
    </row>
    <row r="30" spans="1:19" ht="15" customHeight="1">
      <c r="A30" s="746"/>
      <c r="B30" s="746"/>
      <c r="C30" s="487" t="s">
        <v>15</v>
      </c>
      <c r="D30" s="499"/>
      <c r="E30" s="729" t="s">
        <v>43</v>
      </c>
      <c r="F30" s="729"/>
      <c r="G30" s="729"/>
      <c r="H30" s="729"/>
      <c r="I30" s="489"/>
      <c r="J30" s="411">
        <v>1.1</v>
      </c>
      <c r="K30" s="411">
        <v>1.1</v>
      </c>
      <c r="L30" s="411"/>
      <c r="M30" s="411"/>
      <c r="N30" s="430"/>
      <c r="O30" s="431">
        <v>0.1</v>
      </c>
      <c r="P30" s="411">
        <v>0.1</v>
      </c>
      <c r="Q30" s="411">
        <v>0.1</v>
      </c>
      <c r="R30" s="411">
        <v>0.1</v>
      </c>
      <c r="S30" s="432">
        <v>5.1</v>
      </c>
    </row>
    <row r="31" spans="1:19" ht="15" customHeight="1">
      <c r="A31" s="746"/>
      <c r="B31" s="747"/>
      <c r="C31" s="730" t="s">
        <v>69</v>
      </c>
      <c r="D31" s="729"/>
      <c r="E31" s="729"/>
      <c r="F31" s="729"/>
      <c r="G31" s="729"/>
      <c r="H31" s="729"/>
      <c r="I31" s="483" t="s">
        <v>70</v>
      </c>
      <c r="J31" s="411">
        <v>77.7</v>
      </c>
      <c r="K31" s="411">
        <v>72.5</v>
      </c>
      <c r="L31" s="411">
        <v>103.1</v>
      </c>
      <c r="M31" s="411">
        <v>105.4</v>
      </c>
      <c r="N31" s="430">
        <v>100.9</v>
      </c>
      <c r="O31" s="484">
        <v>114.1</v>
      </c>
      <c r="P31" s="485">
        <f>P17+P28</f>
        <v>117.1</v>
      </c>
      <c r="Q31" s="485">
        <f>Q17+Q28</f>
        <v>129.6</v>
      </c>
      <c r="R31" s="485">
        <f>R17+R28</f>
        <v>138.89999999999998</v>
      </c>
      <c r="S31" s="486">
        <f>S17+S28</f>
        <v>162.6</v>
      </c>
    </row>
    <row r="32" spans="1:19" ht="15" customHeight="1">
      <c r="A32" s="747"/>
      <c r="B32" s="730" t="s">
        <v>71</v>
      </c>
      <c r="C32" s="729"/>
      <c r="D32" s="729"/>
      <c r="E32" s="729"/>
      <c r="F32" s="729"/>
      <c r="G32" s="729"/>
      <c r="H32" s="500" t="s">
        <v>72</v>
      </c>
      <c r="I32" s="483" t="s">
        <v>73</v>
      </c>
      <c r="J32" s="411">
        <v>-2.4</v>
      </c>
      <c r="K32" s="411">
        <v>3.3</v>
      </c>
      <c r="L32" s="411">
        <f aca="true" t="shared" si="0" ref="L32:S32">L16-L31</f>
        <v>2.700000000000003</v>
      </c>
      <c r="M32" s="411">
        <f t="shared" si="0"/>
        <v>3.799999999999997</v>
      </c>
      <c r="N32" s="430">
        <v>7</v>
      </c>
      <c r="O32" s="484">
        <v>7.2</v>
      </c>
      <c r="P32" s="485">
        <f t="shared" si="0"/>
        <v>3.8000000000000114</v>
      </c>
      <c r="Q32" s="485">
        <f t="shared" si="0"/>
        <v>-8.999999999999986</v>
      </c>
      <c r="R32" s="485">
        <f t="shared" si="0"/>
        <v>3.0000000000000284</v>
      </c>
      <c r="S32" s="486">
        <f t="shared" si="0"/>
        <v>-1</v>
      </c>
    </row>
    <row r="33" spans="1:19" ht="15" customHeight="1">
      <c r="A33" s="730" t="s">
        <v>74</v>
      </c>
      <c r="B33" s="729"/>
      <c r="C33" s="729"/>
      <c r="D33" s="729"/>
      <c r="E33" s="729"/>
      <c r="F33" s="729"/>
      <c r="G33" s="729"/>
      <c r="H33" s="729"/>
      <c r="I33" s="483" t="s">
        <v>75</v>
      </c>
      <c r="J33" s="411"/>
      <c r="K33" s="411"/>
      <c r="L33" s="411"/>
      <c r="M33" s="411"/>
      <c r="N33" s="430"/>
      <c r="O33" s="431"/>
      <c r="P33" s="411"/>
      <c r="Q33" s="411"/>
      <c r="R33" s="411"/>
      <c r="S33" s="432"/>
    </row>
    <row r="34" spans="1:19" ht="15" customHeight="1">
      <c r="A34" s="730" t="s">
        <v>76</v>
      </c>
      <c r="B34" s="729"/>
      <c r="C34" s="729"/>
      <c r="D34" s="729"/>
      <c r="E34" s="729"/>
      <c r="F34" s="729"/>
      <c r="G34" s="729"/>
      <c r="H34" s="729"/>
      <c r="I34" s="483" t="s">
        <v>77</v>
      </c>
      <c r="J34" s="411"/>
      <c r="K34" s="411"/>
      <c r="L34" s="411"/>
      <c r="M34" s="411">
        <v>0.5</v>
      </c>
      <c r="N34" s="430"/>
      <c r="O34" s="431">
        <v>0.1</v>
      </c>
      <c r="P34" s="411">
        <v>0.5</v>
      </c>
      <c r="Q34" s="411">
        <v>0.5</v>
      </c>
      <c r="R34" s="411">
        <v>0.5</v>
      </c>
      <c r="S34" s="432">
        <v>0.5</v>
      </c>
    </row>
    <row r="35" spans="1:19" ht="15" customHeight="1">
      <c r="A35" s="730" t="s">
        <v>78</v>
      </c>
      <c r="B35" s="729"/>
      <c r="C35" s="729"/>
      <c r="D35" s="729"/>
      <c r="E35" s="729"/>
      <c r="F35" s="729"/>
      <c r="G35" s="729"/>
      <c r="H35" s="500" t="s">
        <v>79</v>
      </c>
      <c r="I35" s="483" t="s">
        <v>80</v>
      </c>
      <c r="J35" s="411">
        <f aca="true" t="shared" si="1" ref="J35:S35">J33-J34</f>
        <v>0</v>
      </c>
      <c r="K35" s="411">
        <f t="shared" si="1"/>
        <v>0</v>
      </c>
      <c r="L35" s="411">
        <f t="shared" si="1"/>
        <v>0</v>
      </c>
      <c r="M35" s="411">
        <f t="shared" si="1"/>
        <v>-0.5</v>
      </c>
      <c r="N35" s="430">
        <f t="shared" si="1"/>
        <v>0</v>
      </c>
      <c r="O35" s="431">
        <f t="shared" si="1"/>
        <v>-0.1</v>
      </c>
      <c r="P35" s="411">
        <f t="shared" si="1"/>
        <v>-0.5</v>
      </c>
      <c r="Q35" s="411">
        <f t="shared" si="1"/>
        <v>-0.5</v>
      </c>
      <c r="R35" s="411">
        <f t="shared" si="1"/>
        <v>-0.5</v>
      </c>
      <c r="S35" s="432">
        <f t="shared" si="1"/>
        <v>-0.5</v>
      </c>
    </row>
    <row r="36" spans="1:19" ht="15" customHeight="1">
      <c r="A36" s="730" t="s">
        <v>81</v>
      </c>
      <c r="B36" s="729"/>
      <c r="C36" s="729"/>
      <c r="D36" s="729"/>
      <c r="E36" s="729"/>
      <c r="F36" s="729"/>
      <c r="G36" s="729"/>
      <c r="H36" s="731" t="s">
        <v>475</v>
      </c>
      <c r="I36" s="732"/>
      <c r="J36" s="411">
        <f aca="true" t="shared" si="2" ref="J36:S36">J32+J35</f>
        <v>-2.4</v>
      </c>
      <c r="K36" s="411">
        <f t="shared" si="2"/>
        <v>3.3</v>
      </c>
      <c r="L36" s="411">
        <f t="shared" si="2"/>
        <v>2.700000000000003</v>
      </c>
      <c r="M36" s="411">
        <f t="shared" si="2"/>
        <v>3.299999999999997</v>
      </c>
      <c r="N36" s="430">
        <v>7</v>
      </c>
      <c r="O36" s="484">
        <f t="shared" si="2"/>
        <v>7.1000000000000005</v>
      </c>
      <c r="P36" s="485">
        <f t="shared" si="2"/>
        <v>3.3000000000000114</v>
      </c>
      <c r="Q36" s="485">
        <f t="shared" si="2"/>
        <v>-9.499999999999986</v>
      </c>
      <c r="R36" s="485">
        <f t="shared" si="2"/>
        <v>2.5000000000000284</v>
      </c>
      <c r="S36" s="486">
        <f t="shared" si="2"/>
        <v>-1.5</v>
      </c>
    </row>
    <row r="37" spans="1:19" ht="15" customHeight="1">
      <c r="A37" s="730" t="s">
        <v>82</v>
      </c>
      <c r="B37" s="729"/>
      <c r="C37" s="729"/>
      <c r="D37" s="729"/>
      <c r="E37" s="729"/>
      <c r="F37" s="729"/>
      <c r="G37" s="729"/>
      <c r="H37" s="729"/>
      <c r="I37" s="483" t="s">
        <v>83</v>
      </c>
      <c r="J37" s="411">
        <v>34.2</v>
      </c>
      <c r="K37" s="411">
        <v>28.7</v>
      </c>
      <c r="L37" s="411">
        <v>29</v>
      </c>
      <c r="M37" s="411">
        <v>27.7</v>
      </c>
      <c r="N37" s="430">
        <v>27.9</v>
      </c>
      <c r="O37" s="431">
        <v>27.9</v>
      </c>
      <c r="P37" s="411">
        <f>O37</f>
        <v>27.9</v>
      </c>
      <c r="Q37" s="411">
        <v>28</v>
      </c>
      <c r="R37" s="411">
        <v>27.9</v>
      </c>
      <c r="S37" s="432">
        <v>27.9</v>
      </c>
    </row>
    <row r="38" spans="1:19" ht="15" customHeight="1">
      <c r="A38" s="742" t="s">
        <v>84</v>
      </c>
      <c r="B38" s="728"/>
      <c r="C38" s="728"/>
      <c r="D38" s="728"/>
      <c r="E38" s="728"/>
      <c r="F38" s="728"/>
      <c r="G38" s="728"/>
      <c r="H38" s="728"/>
      <c r="I38" s="501" t="s">
        <v>85</v>
      </c>
      <c r="J38" s="411">
        <v>99.4</v>
      </c>
      <c r="K38" s="411">
        <v>91.7</v>
      </c>
      <c r="L38" s="411">
        <v>80.5</v>
      </c>
      <c r="M38" s="411">
        <v>65.7</v>
      </c>
      <c r="N38" s="430">
        <v>67.2</v>
      </c>
      <c r="O38" s="431">
        <v>64</v>
      </c>
      <c r="P38" s="411">
        <v>59.5</v>
      </c>
      <c r="Q38" s="411">
        <v>76.8</v>
      </c>
      <c r="R38" s="411">
        <v>93.7</v>
      </c>
      <c r="S38" s="432">
        <v>91.8</v>
      </c>
    </row>
    <row r="39" spans="1:19" ht="15" customHeight="1">
      <c r="A39" s="502"/>
      <c r="B39" s="503"/>
      <c r="C39" s="497"/>
      <c r="D39" s="497"/>
      <c r="E39" s="497"/>
      <c r="F39" s="730" t="s">
        <v>86</v>
      </c>
      <c r="G39" s="729"/>
      <c r="H39" s="729"/>
      <c r="I39" s="489"/>
      <c r="J39" s="411">
        <v>7.1</v>
      </c>
      <c r="K39" s="411">
        <v>3.7</v>
      </c>
      <c r="L39" s="411">
        <v>7.2</v>
      </c>
      <c r="M39" s="411">
        <v>7.3</v>
      </c>
      <c r="N39" s="430">
        <v>11.3</v>
      </c>
      <c r="O39" s="431">
        <v>7</v>
      </c>
      <c r="P39" s="411">
        <v>20.3</v>
      </c>
      <c r="Q39" s="411">
        <v>20.6</v>
      </c>
      <c r="R39" s="411">
        <v>15.8</v>
      </c>
      <c r="S39" s="432">
        <v>5</v>
      </c>
    </row>
    <row r="40" spans="1:19" ht="15" customHeight="1">
      <c r="A40" s="742" t="s">
        <v>17</v>
      </c>
      <c r="B40" s="728"/>
      <c r="C40" s="728"/>
      <c r="D40" s="728"/>
      <c r="E40" s="728"/>
      <c r="F40" s="728"/>
      <c r="G40" s="728"/>
      <c r="H40" s="728"/>
      <c r="I40" s="501" t="s">
        <v>87</v>
      </c>
      <c r="J40" s="411">
        <v>0.7</v>
      </c>
      <c r="K40" s="411">
        <v>0.7</v>
      </c>
      <c r="L40" s="411">
        <v>0.8</v>
      </c>
      <c r="M40" s="411">
        <v>0.9</v>
      </c>
      <c r="N40" s="430">
        <v>1.2</v>
      </c>
      <c r="O40" s="431">
        <v>1.2</v>
      </c>
      <c r="P40" s="411">
        <v>1.2</v>
      </c>
      <c r="Q40" s="411">
        <v>1.2</v>
      </c>
      <c r="R40" s="411">
        <v>1.2</v>
      </c>
      <c r="S40" s="432">
        <v>1.2</v>
      </c>
    </row>
    <row r="41" spans="1:19" ht="15" customHeight="1">
      <c r="A41" s="504"/>
      <c r="B41" s="505"/>
      <c r="C41" s="495"/>
      <c r="D41" s="495"/>
      <c r="E41" s="495"/>
      <c r="F41" s="730" t="s">
        <v>88</v>
      </c>
      <c r="G41" s="729"/>
      <c r="H41" s="729"/>
      <c r="I41" s="489"/>
      <c r="J41" s="411"/>
      <c r="K41" s="411"/>
      <c r="L41" s="411"/>
      <c r="M41" s="411"/>
      <c r="N41" s="430"/>
      <c r="O41" s="431"/>
      <c r="P41" s="411"/>
      <c r="Q41" s="411"/>
      <c r="R41" s="411"/>
      <c r="S41" s="432"/>
    </row>
    <row r="42" spans="1:19" ht="15" customHeight="1">
      <c r="A42" s="504"/>
      <c r="B42" s="505"/>
      <c r="C42" s="495"/>
      <c r="D42" s="495"/>
      <c r="E42" s="495"/>
      <c r="F42" s="730" t="s">
        <v>89</v>
      </c>
      <c r="G42" s="729"/>
      <c r="H42" s="729"/>
      <c r="I42" s="489"/>
      <c r="J42" s="411">
        <v>0.5</v>
      </c>
      <c r="K42" s="411">
        <v>0.5</v>
      </c>
      <c r="L42" s="411">
        <v>0.6</v>
      </c>
      <c r="M42" s="411">
        <v>0.8</v>
      </c>
      <c r="N42" s="430">
        <v>1</v>
      </c>
      <c r="O42" s="431">
        <v>1</v>
      </c>
      <c r="P42" s="411">
        <v>1</v>
      </c>
      <c r="Q42" s="411">
        <v>1</v>
      </c>
      <c r="R42" s="411">
        <v>1</v>
      </c>
      <c r="S42" s="432">
        <v>1</v>
      </c>
    </row>
    <row r="43" spans="1:19" ht="15" customHeight="1">
      <c r="A43" s="730" t="s">
        <v>90</v>
      </c>
      <c r="B43" s="729"/>
      <c r="C43" s="729"/>
      <c r="D43" s="729"/>
      <c r="E43" s="729"/>
      <c r="F43" s="729"/>
      <c r="G43" s="729"/>
      <c r="H43" s="729"/>
      <c r="I43" s="483" t="s">
        <v>91</v>
      </c>
      <c r="J43" s="411">
        <v>0</v>
      </c>
      <c r="K43" s="411">
        <v>0</v>
      </c>
      <c r="L43" s="411"/>
      <c r="M43" s="411"/>
      <c r="N43" s="430"/>
      <c r="O43" s="431"/>
      <c r="P43" s="411"/>
      <c r="Q43" s="411"/>
      <c r="R43" s="411"/>
      <c r="S43" s="432"/>
    </row>
    <row r="44" spans="1:19" ht="13.5" customHeight="1">
      <c r="A44" s="742" t="s">
        <v>92</v>
      </c>
      <c r="B44" s="728"/>
      <c r="C44" s="728"/>
      <c r="D44" s="728"/>
      <c r="E44" s="728"/>
      <c r="F44" s="506"/>
      <c r="G44" s="507" t="s">
        <v>93</v>
      </c>
      <c r="H44" s="748" t="s">
        <v>94</v>
      </c>
      <c r="I44" s="743" t="s">
        <v>95</v>
      </c>
      <c r="J44" s="760"/>
      <c r="K44" s="760"/>
      <c r="L44" s="760"/>
      <c r="M44" s="760"/>
      <c r="N44" s="758"/>
      <c r="O44" s="762"/>
      <c r="P44" s="760"/>
      <c r="Q44" s="760"/>
      <c r="R44" s="760"/>
      <c r="S44" s="758"/>
    </row>
    <row r="45" spans="1:19" ht="13.5" customHeight="1">
      <c r="A45" s="752"/>
      <c r="B45" s="753"/>
      <c r="C45" s="753"/>
      <c r="D45" s="753"/>
      <c r="E45" s="753"/>
      <c r="F45" s="510"/>
      <c r="G45" s="511" t="s">
        <v>96</v>
      </c>
      <c r="H45" s="749"/>
      <c r="I45" s="744"/>
      <c r="J45" s="761"/>
      <c r="K45" s="761"/>
      <c r="L45" s="761"/>
      <c r="M45" s="761"/>
      <c r="N45" s="759"/>
      <c r="O45" s="763"/>
      <c r="P45" s="761"/>
      <c r="Q45" s="761"/>
      <c r="R45" s="761"/>
      <c r="S45" s="759"/>
    </row>
    <row r="46" spans="1:19" ht="13.5" customHeight="1">
      <c r="A46" s="742" t="s">
        <v>97</v>
      </c>
      <c r="B46" s="728"/>
      <c r="C46" s="728"/>
      <c r="D46" s="728"/>
      <c r="E46" s="728"/>
      <c r="F46" s="492"/>
      <c r="G46" s="507" t="s">
        <v>91</v>
      </c>
      <c r="H46" s="748" t="s">
        <v>98</v>
      </c>
      <c r="I46" s="743" t="s">
        <v>99</v>
      </c>
      <c r="J46" s="766"/>
      <c r="K46" s="766">
        <f aca="true" t="shared" si="3" ref="K46:S46">K43/(K7-K9)*100</f>
        <v>0</v>
      </c>
      <c r="L46" s="766">
        <f t="shared" si="3"/>
        <v>0</v>
      </c>
      <c r="M46" s="766">
        <f t="shared" si="3"/>
        <v>0</v>
      </c>
      <c r="N46" s="756">
        <f t="shared" si="3"/>
        <v>0</v>
      </c>
      <c r="O46" s="764">
        <f t="shared" si="3"/>
        <v>0</v>
      </c>
      <c r="P46" s="766">
        <f t="shared" si="3"/>
        <v>0</v>
      </c>
      <c r="Q46" s="766">
        <f t="shared" si="3"/>
        <v>0</v>
      </c>
      <c r="R46" s="766">
        <f t="shared" si="3"/>
        <v>0</v>
      </c>
      <c r="S46" s="756">
        <f t="shared" si="3"/>
        <v>0</v>
      </c>
    </row>
    <row r="47" spans="1:19" ht="13.5" customHeight="1">
      <c r="A47" s="752"/>
      <c r="B47" s="753"/>
      <c r="C47" s="753"/>
      <c r="D47" s="753"/>
      <c r="E47" s="753"/>
      <c r="F47" s="509"/>
      <c r="G47" s="511" t="s">
        <v>100</v>
      </c>
      <c r="H47" s="749"/>
      <c r="I47" s="744"/>
      <c r="J47" s="767"/>
      <c r="K47" s="767"/>
      <c r="L47" s="767"/>
      <c r="M47" s="767"/>
      <c r="N47" s="757"/>
      <c r="O47" s="765"/>
      <c r="P47" s="767"/>
      <c r="Q47" s="767"/>
      <c r="R47" s="767"/>
      <c r="S47" s="757"/>
    </row>
    <row r="48" spans="1:19" ht="30" customHeight="1">
      <c r="A48" s="754" t="s">
        <v>101</v>
      </c>
      <c r="B48" s="755"/>
      <c r="C48" s="755"/>
      <c r="D48" s="755"/>
      <c r="E48" s="755"/>
      <c r="F48" s="755"/>
      <c r="G48" s="755"/>
      <c r="H48" s="755"/>
      <c r="I48" s="483" t="s">
        <v>102</v>
      </c>
      <c r="J48" s="412"/>
      <c r="K48" s="412"/>
      <c r="L48" s="412"/>
      <c r="M48" s="412"/>
      <c r="N48" s="437"/>
      <c r="O48" s="438"/>
      <c r="P48" s="439"/>
      <c r="Q48" s="439"/>
      <c r="R48" s="439"/>
      <c r="S48" s="440"/>
    </row>
    <row r="49" spans="1:19" ht="15" customHeight="1">
      <c r="A49" s="730" t="s">
        <v>103</v>
      </c>
      <c r="B49" s="729"/>
      <c r="C49" s="729"/>
      <c r="D49" s="729"/>
      <c r="E49" s="729"/>
      <c r="F49" s="729"/>
      <c r="G49" s="729"/>
      <c r="H49" s="512" t="s">
        <v>18</v>
      </c>
      <c r="I49" s="483" t="s">
        <v>104</v>
      </c>
      <c r="J49" s="411">
        <v>72.7</v>
      </c>
      <c r="K49" s="411">
        <f aca="true" t="shared" si="4" ref="K49:S49">K7-K9</f>
        <v>72.8</v>
      </c>
      <c r="L49" s="411">
        <f t="shared" si="4"/>
        <v>102.1</v>
      </c>
      <c r="M49" s="411">
        <f t="shared" si="4"/>
        <v>104.1</v>
      </c>
      <c r="N49" s="430">
        <f t="shared" si="4"/>
        <v>102.4</v>
      </c>
      <c r="O49" s="441">
        <f t="shared" si="4"/>
        <v>115.7</v>
      </c>
      <c r="P49" s="442">
        <f t="shared" si="4"/>
        <v>115.7</v>
      </c>
      <c r="Q49" s="442">
        <f t="shared" si="4"/>
        <v>115.7</v>
      </c>
      <c r="R49" s="442">
        <f t="shared" si="4"/>
        <v>127.3</v>
      </c>
      <c r="S49" s="443">
        <f t="shared" si="4"/>
        <v>127.3</v>
      </c>
    </row>
    <row r="50" spans="1:19" ht="15" customHeight="1">
      <c r="A50" s="779" t="s">
        <v>161</v>
      </c>
      <c r="B50" s="780"/>
      <c r="C50" s="780"/>
      <c r="D50" s="780"/>
      <c r="E50" s="780"/>
      <c r="F50" s="780"/>
      <c r="G50" s="731" t="s">
        <v>169</v>
      </c>
      <c r="H50" s="731"/>
      <c r="I50" s="732"/>
      <c r="J50" s="413"/>
      <c r="K50" s="413"/>
      <c r="L50" s="413"/>
      <c r="M50" s="413"/>
      <c r="N50" s="444"/>
      <c r="O50" s="445">
        <f>O48/O49*100</f>
        <v>0</v>
      </c>
      <c r="P50" s="446">
        <f>P48/P49*100</f>
        <v>0</v>
      </c>
      <c r="Q50" s="446">
        <f>Q48/Q49*100</f>
        <v>0</v>
      </c>
      <c r="R50" s="446">
        <f>R48/R49*100</f>
        <v>0</v>
      </c>
      <c r="S50" s="447">
        <f>S48/S49*100</f>
        <v>0</v>
      </c>
    </row>
    <row r="51" spans="1:19" ht="15.75" customHeight="1">
      <c r="A51" s="745" t="s">
        <v>113</v>
      </c>
      <c r="B51" s="745" t="s">
        <v>114</v>
      </c>
      <c r="C51" s="482" t="s">
        <v>115</v>
      </c>
      <c r="D51" s="729" t="s">
        <v>116</v>
      </c>
      <c r="E51" s="729"/>
      <c r="F51" s="729"/>
      <c r="G51" s="729"/>
      <c r="H51" s="729"/>
      <c r="I51" s="489"/>
      <c r="J51" s="411">
        <v>60.5</v>
      </c>
      <c r="K51" s="411">
        <v>147.2</v>
      </c>
      <c r="L51" s="411">
        <v>116.8</v>
      </c>
      <c r="M51" s="411">
        <v>139.5</v>
      </c>
      <c r="N51" s="430">
        <v>240.1</v>
      </c>
      <c r="O51" s="431">
        <v>184.2</v>
      </c>
      <c r="P51" s="411">
        <v>457.2</v>
      </c>
      <c r="Q51" s="411">
        <v>458.4</v>
      </c>
      <c r="R51" s="411">
        <v>345.1</v>
      </c>
      <c r="S51" s="432">
        <v>10</v>
      </c>
    </row>
    <row r="52" spans="1:19" ht="15.75" customHeight="1">
      <c r="A52" s="746"/>
      <c r="B52" s="746"/>
      <c r="C52" s="482" t="s">
        <v>105</v>
      </c>
      <c r="D52" s="729" t="s">
        <v>117</v>
      </c>
      <c r="E52" s="729"/>
      <c r="F52" s="729"/>
      <c r="G52" s="729"/>
      <c r="H52" s="729"/>
      <c r="I52" s="489"/>
      <c r="J52" s="411">
        <v>3</v>
      </c>
      <c r="K52" s="411">
        <v>6.3</v>
      </c>
      <c r="L52" s="411">
        <v>7.2</v>
      </c>
      <c r="M52" s="411">
        <v>19.5</v>
      </c>
      <c r="N52" s="430">
        <v>30.8</v>
      </c>
      <c r="O52" s="431">
        <v>26.4</v>
      </c>
      <c r="P52" s="411">
        <v>29.4</v>
      </c>
      <c r="Q52" s="411">
        <v>15.3</v>
      </c>
      <c r="R52" s="411">
        <v>0.2</v>
      </c>
      <c r="S52" s="432"/>
    </row>
    <row r="53" spans="1:19" ht="15.75" customHeight="1">
      <c r="A53" s="746"/>
      <c r="B53" s="746"/>
      <c r="C53" s="513" t="s">
        <v>106</v>
      </c>
      <c r="D53" s="729" t="s">
        <v>118</v>
      </c>
      <c r="E53" s="729"/>
      <c r="F53" s="729"/>
      <c r="G53" s="729"/>
      <c r="H53" s="729"/>
      <c r="I53" s="489"/>
      <c r="J53" s="411"/>
      <c r="K53" s="411"/>
      <c r="L53" s="411"/>
      <c r="M53" s="411">
        <v>9.4</v>
      </c>
      <c r="N53" s="430">
        <v>14.2</v>
      </c>
      <c r="O53" s="431"/>
      <c r="P53" s="411"/>
      <c r="Q53" s="411"/>
      <c r="R53" s="411"/>
      <c r="S53" s="432"/>
    </row>
    <row r="54" spans="1:19" ht="15.75" customHeight="1">
      <c r="A54" s="746"/>
      <c r="B54" s="746"/>
      <c r="C54" s="482" t="s">
        <v>107</v>
      </c>
      <c r="D54" s="729" t="s">
        <v>119</v>
      </c>
      <c r="E54" s="729"/>
      <c r="F54" s="729"/>
      <c r="G54" s="729"/>
      <c r="H54" s="729"/>
      <c r="I54" s="489"/>
      <c r="J54" s="411">
        <v>0.7</v>
      </c>
      <c r="K54" s="411">
        <v>1.2</v>
      </c>
      <c r="L54" s="411">
        <v>7</v>
      </c>
      <c r="M54" s="411">
        <v>1.3</v>
      </c>
      <c r="N54" s="430"/>
      <c r="O54" s="431">
        <v>15.1</v>
      </c>
      <c r="P54" s="411">
        <v>13.9</v>
      </c>
      <c r="Q54" s="411">
        <v>13.6</v>
      </c>
      <c r="R54" s="411">
        <v>13</v>
      </c>
      <c r="S54" s="432">
        <v>12</v>
      </c>
    </row>
    <row r="55" spans="1:19" ht="15.75" customHeight="1">
      <c r="A55" s="746"/>
      <c r="B55" s="746"/>
      <c r="C55" s="482" t="s">
        <v>108</v>
      </c>
      <c r="D55" s="729" t="s">
        <v>120</v>
      </c>
      <c r="E55" s="729"/>
      <c r="F55" s="729"/>
      <c r="G55" s="729"/>
      <c r="H55" s="729"/>
      <c r="I55" s="489"/>
      <c r="J55" s="411"/>
      <c r="K55" s="411"/>
      <c r="L55" s="411"/>
      <c r="M55" s="411"/>
      <c r="N55" s="430"/>
      <c r="O55" s="431"/>
      <c r="P55" s="411"/>
      <c r="Q55" s="411"/>
      <c r="R55" s="411"/>
      <c r="S55" s="432"/>
    </row>
    <row r="56" spans="1:19" ht="15.75" customHeight="1">
      <c r="A56" s="746"/>
      <c r="B56" s="746"/>
      <c r="C56" s="482" t="s">
        <v>109</v>
      </c>
      <c r="D56" s="729" t="s">
        <v>121</v>
      </c>
      <c r="E56" s="729"/>
      <c r="F56" s="729"/>
      <c r="G56" s="729"/>
      <c r="H56" s="729"/>
      <c r="I56" s="489"/>
      <c r="J56" s="411">
        <v>4.6</v>
      </c>
      <c r="K56" s="411">
        <v>49.4</v>
      </c>
      <c r="L56" s="411">
        <v>46.8</v>
      </c>
      <c r="M56" s="411">
        <v>31.4</v>
      </c>
      <c r="N56" s="430">
        <v>51.7</v>
      </c>
      <c r="O56" s="431">
        <v>23.1</v>
      </c>
      <c r="P56" s="411">
        <v>17.2</v>
      </c>
      <c r="Q56" s="411">
        <v>14.4</v>
      </c>
      <c r="R56" s="411">
        <v>0.5</v>
      </c>
      <c r="S56" s="432"/>
    </row>
    <row r="57" spans="1:19" ht="15.75" customHeight="1">
      <c r="A57" s="746"/>
      <c r="B57" s="746"/>
      <c r="C57" s="482" t="s">
        <v>110</v>
      </c>
      <c r="D57" s="729" t="s">
        <v>122</v>
      </c>
      <c r="E57" s="729"/>
      <c r="F57" s="729"/>
      <c r="G57" s="729"/>
      <c r="H57" s="729"/>
      <c r="I57" s="489"/>
      <c r="J57" s="411"/>
      <c r="K57" s="411"/>
      <c r="L57" s="411"/>
      <c r="M57" s="411"/>
      <c r="N57" s="430"/>
      <c r="O57" s="431"/>
      <c r="P57" s="411"/>
      <c r="Q57" s="411"/>
      <c r="R57" s="411"/>
      <c r="S57" s="432"/>
    </row>
    <row r="58" spans="1:19" ht="15.75" customHeight="1">
      <c r="A58" s="746"/>
      <c r="B58" s="746"/>
      <c r="C58" s="482" t="s">
        <v>123</v>
      </c>
      <c r="D58" s="729" t="s">
        <v>124</v>
      </c>
      <c r="E58" s="729"/>
      <c r="F58" s="729"/>
      <c r="G58" s="729"/>
      <c r="H58" s="729"/>
      <c r="I58" s="489"/>
      <c r="J58" s="411"/>
      <c r="K58" s="411"/>
      <c r="L58" s="411"/>
      <c r="M58" s="411"/>
      <c r="N58" s="430"/>
      <c r="O58" s="431"/>
      <c r="P58" s="411"/>
      <c r="Q58" s="411"/>
      <c r="R58" s="411"/>
      <c r="S58" s="432"/>
    </row>
    <row r="59" spans="1:19" ht="15.75" customHeight="1">
      <c r="A59" s="746"/>
      <c r="B59" s="746"/>
      <c r="C59" s="482" t="s">
        <v>125</v>
      </c>
      <c r="D59" s="729" t="s">
        <v>43</v>
      </c>
      <c r="E59" s="729"/>
      <c r="F59" s="729"/>
      <c r="G59" s="729"/>
      <c r="H59" s="729"/>
      <c r="I59" s="489"/>
      <c r="J59" s="411"/>
      <c r="K59" s="411"/>
      <c r="L59" s="411"/>
      <c r="M59" s="411"/>
      <c r="N59" s="430"/>
      <c r="O59" s="431"/>
      <c r="P59" s="411"/>
      <c r="Q59" s="411"/>
      <c r="R59" s="411"/>
      <c r="S59" s="432"/>
    </row>
    <row r="60" spans="1:19" ht="15.75" customHeight="1">
      <c r="A60" s="746"/>
      <c r="B60" s="746"/>
      <c r="C60" s="750" t="s">
        <v>126</v>
      </c>
      <c r="D60" s="751"/>
      <c r="E60" s="751"/>
      <c r="F60" s="751"/>
      <c r="G60" s="751"/>
      <c r="H60" s="751"/>
      <c r="I60" s="483" t="s">
        <v>127</v>
      </c>
      <c r="J60" s="411">
        <f aca="true" t="shared" si="5" ref="J60:S60">SUM(J51:J59)</f>
        <v>68.8</v>
      </c>
      <c r="K60" s="411">
        <v>204.1</v>
      </c>
      <c r="L60" s="411">
        <f t="shared" si="5"/>
        <v>177.8</v>
      </c>
      <c r="M60" s="411">
        <v>201</v>
      </c>
      <c r="N60" s="430">
        <f t="shared" si="5"/>
        <v>336.79999999999995</v>
      </c>
      <c r="O60" s="431">
        <v>248.8</v>
      </c>
      <c r="P60" s="411">
        <f t="shared" si="5"/>
        <v>517.6999999999999</v>
      </c>
      <c r="Q60" s="411">
        <f t="shared" si="5"/>
        <v>501.7</v>
      </c>
      <c r="R60" s="411">
        <f t="shared" si="5"/>
        <v>358.8</v>
      </c>
      <c r="S60" s="432">
        <f t="shared" si="5"/>
        <v>22</v>
      </c>
    </row>
    <row r="61" spans="1:19" ht="28.5" customHeight="1">
      <c r="A61" s="746"/>
      <c r="B61" s="746"/>
      <c r="C61" s="768" t="s">
        <v>471</v>
      </c>
      <c r="D61" s="769"/>
      <c r="E61" s="769"/>
      <c r="F61" s="769"/>
      <c r="G61" s="769"/>
      <c r="H61" s="769"/>
      <c r="I61" s="483" t="s">
        <v>128</v>
      </c>
      <c r="J61" s="411"/>
      <c r="K61" s="411"/>
      <c r="L61" s="411"/>
      <c r="M61" s="411"/>
      <c r="N61" s="430"/>
      <c r="O61" s="431"/>
      <c r="P61" s="411"/>
      <c r="Q61" s="411"/>
      <c r="R61" s="411"/>
      <c r="S61" s="432"/>
    </row>
    <row r="62" spans="1:19" ht="15.75" customHeight="1">
      <c r="A62" s="746"/>
      <c r="B62" s="747"/>
      <c r="C62" s="730" t="s">
        <v>472</v>
      </c>
      <c r="D62" s="729"/>
      <c r="E62" s="729"/>
      <c r="F62" s="729"/>
      <c r="G62" s="729"/>
      <c r="H62" s="500" t="s">
        <v>129</v>
      </c>
      <c r="I62" s="483" t="s">
        <v>130</v>
      </c>
      <c r="J62" s="411">
        <f aca="true" t="shared" si="6" ref="J62:S62">J60-J61</f>
        <v>68.8</v>
      </c>
      <c r="K62" s="411">
        <f t="shared" si="6"/>
        <v>204.1</v>
      </c>
      <c r="L62" s="411">
        <f t="shared" si="6"/>
        <v>177.8</v>
      </c>
      <c r="M62" s="411">
        <f t="shared" si="6"/>
        <v>201</v>
      </c>
      <c r="N62" s="430">
        <f t="shared" si="6"/>
        <v>336.79999999999995</v>
      </c>
      <c r="O62" s="431">
        <f t="shared" si="6"/>
        <v>248.8</v>
      </c>
      <c r="P62" s="411">
        <f t="shared" si="6"/>
        <v>517.6999999999999</v>
      </c>
      <c r="Q62" s="411">
        <f t="shared" si="6"/>
        <v>501.7</v>
      </c>
      <c r="R62" s="411">
        <f t="shared" si="6"/>
        <v>358.8</v>
      </c>
      <c r="S62" s="432">
        <f t="shared" si="6"/>
        <v>22</v>
      </c>
    </row>
    <row r="63" spans="1:19" ht="15.75" customHeight="1">
      <c r="A63" s="746"/>
      <c r="B63" s="745" t="s">
        <v>131</v>
      </c>
      <c r="C63" s="513" t="s">
        <v>132</v>
      </c>
      <c r="D63" s="729" t="s">
        <v>133</v>
      </c>
      <c r="E63" s="729"/>
      <c r="F63" s="729"/>
      <c r="G63" s="729"/>
      <c r="H63" s="729"/>
      <c r="I63" s="489"/>
      <c r="J63" s="412">
        <v>76.2</v>
      </c>
      <c r="K63" s="412">
        <v>221.8</v>
      </c>
      <c r="L63" s="412">
        <v>181.1</v>
      </c>
      <c r="M63" s="412">
        <v>201.3</v>
      </c>
      <c r="N63" s="437">
        <v>325.1</v>
      </c>
      <c r="O63" s="433">
        <v>227.7</v>
      </c>
      <c r="P63" s="412">
        <v>489.1</v>
      </c>
      <c r="Q63" s="412">
        <v>486.8</v>
      </c>
      <c r="R63" s="412">
        <v>350.8</v>
      </c>
      <c r="S63" s="434">
        <v>15</v>
      </c>
    </row>
    <row r="64" spans="1:19" ht="15.75" customHeight="1">
      <c r="A64" s="746"/>
      <c r="B64" s="746"/>
      <c r="C64" s="514"/>
      <c r="D64" s="730" t="s">
        <v>134</v>
      </c>
      <c r="E64" s="729"/>
      <c r="F64" s="729"/>
      <c r="G64" s="729"/>
      <c r="H64" s="729"/>
      <c r="I64" s="489"/>
      <c r="J64" s="412"/>
      <c r="K64" s="412"/>
      <c r="L64" s="412"/>
      <c r="M64" s="412"/>
      <c r="N64" s="437"/>
      <c r="O64" s="433">
        <v>0</v>
      </c>
      <c r="P64" s="412">
        <v>0</v>
      </c>
      <c r="Q64" s="412">
        <v>0</v>
      </c>
      <c r="R64" s="412">
        <v>0</v>
      </c>
      <c r="S64" s="434">
        <v>0</v>
      </c>
    </row>
    <row r="65" spans="1:19" ht="15.75" customHeight="1">
      <c r="A65" s="746"/>
      <c r="B65" s="746"/>
      <c r="C65" s="482" t="s">
        <v>135</v>
      </c>
      <c r="D65" s="729" t="s">
        <v>136</v>
      </c>
      <c r="E65" s="729"/>
      <c r="F65" s="729"/>
      <c r="G65" s="729"/>
      <c r="H65" s="729"/>
      <c r="I65" s="489"/>
      <c r="J65" s="411">
        <v>14.5</v>
      </c>
      <c r="K65" s="411">
        <v>18.5</v>
      </c>
      <c r="L65" s="411">
        <v>44.6</v>
      </c>
      <c r="M65" s="411">
        <v>59.8</v>
      </c>
      <c r="N65" s="430">
        <v>61.4</v>
      </c>
      <c r="O65" s="431">
        <v>78.5</v>
      </c>
      <c r="P65" s="411">
        <v>81.4</v>
      </c>
      <c r="Q65" s="411">
        <v>72.1</v>
      </c>
      <c r="R65" s="411">
        <v>69</v>
      </c>
      <c r="S65" s="432">
        <v>72.5</v>
      </c>
    </row>
    <row r="66" spans="1:19" ht="15.75" customHeight="1">
      <c r="A66" s="746"/>
      <c r="B66" s="746"/>
      <c r="C66" s="482" t="s">
        <v>137</v>
      </c>
      <c r="D66" s="729" t="s">
        <v>138</v>
      </c>
      <c r="E66" s="729"/>
      <c r="F66" s="729"/>
      <c r="G66" s="729"/>
      <c r="H66" s="729"/>
      <c r="I66" s="489"/>
      <c r="J66" s="411"/>
      <c r="K66" s="411"/>
      <c r="L66" s="411"/>
      <c r="M66" s="411"/>
      <c r="N66" s="430"/>
      <c r="O66" s="431"/>
      <c r="P66" s="411"/>
      <c r="Q66" s="411"/>
      <c r="R66" s="411"/>
      <c r="S66" s="432"/>
    </row>
    <row r="67" spans="1:19" ht="15.75" customHeight="1">
      <c r="A67" s="746"/>
      <c r="B67" s="746"/>
      <c r="C67" s="482" t="s">
        <v>139</v>
      </c>
      <c r="D67" s="729" t="s">
        <v>140</v>
      </c>
      <c r="E67" s="729"/>
      <c r="F67" s="729"/>
      <c r="G67" s="729"/>
      <c r="H67" s="729"/>
      <c r="I67" s="489"/>
      <c r="J67" s="411"/>
      <c r="K67" s="411"/>
      <c r="L67" s="411"/>
      <c r="M67" s="411"/>
      <c r="N67" s="430"/>
      <c r="O67" s="431"/>
      <c r="P67" s="411"/>
      <c r="Q67" s="411"/>
      <c r="R67" s="411"/>
      <c r="S67" s="432"/>
    </row>
    <row r="68" spans="1:19" ht="15.75" customHeight="1">
      <c r="A68" s="746"/>
      <c r="B68" s="746"/>
      <c r="C68" s="482" t="s">
        <v>141</v>
      </c>
      <c r="D68" s="729" t="s">
        <v>43</v>
      </c>
      <c r="E68" s="729"/>
      <c r="F68" s="729"/>
      <c r="G68" s="729"/>
      <c r="H68" s="729"/>
      <c r="I68" s="489"/>
      <c r="J68" s="411"/>
      <c r="K68" s="411"/>
      <c r="L68" s="411"/>
      <c r="M68" s="411"/>
      <c r="N68" s="430"/>
      <c r="O68" s="431"/>
      <c r="P68" s="411"/>
      <c r="Q68" s="411"/>
      <c r="R68" s="411"/>
      <c r="S68" s="432"/>
    </row>
    <row r="69" spans="1:19" ht="15.75" customHeight="1">
      <c r="A69" s="747"/>
      <c r="B69" s="747"/>
      <c r="C69" s="730" t="s">
        <v>126</v>
      </c>
      <c r="D69" s="729"/>
      <c r="E69" s="729"/>
      <c r="F69" s="729"/>
      <c r="G69" s="729"/>
      <c r="H69" s="729"/>
      <c r="I69" s="501" t="s">
        <v>142</v>
      </c>
      <c r="J69" s="411">
        <f aca="true" t="shared" si="7" ref="J69:S69">J63+SUM(J65:J68)</f>
        <v>90.7</v>
      </c>
      <c r="K69" s="411">
        <f t="shared" si="7"/>
        <v>240.3</v>
      </c>
      <c r="L69" s="411">
        <f t="shared" si="7"/>
        <v>225.7</v>
      </c>
      <c r="M69" s="411">
        <v>261.1</v>
      </c>
      <c r="N69" s="430">
        <f t="shared" si="7"/>
        <v>386.5</v>
      </c>
      <c r="O69" s="431">
        <f t="shared" si="7"/>
        <v>306.2</v>
      </c>
      <c r="P69" s="411">
        <f t="shared" si="7"/>
        <v>570.5</v>
      </c>
      <c r="Q69" s="411">
        <f t="shared" si="7"/>
        <v>558.9</v>
      </c>
      <c r="R69" s="411">
        <f t="shared" si="7"/>
        <v>419.8</v>
      </c>
      <c r="S69" s="432">
        <f t="shared" si="7"/>
        <v>87.5</v>
      </c>
    </row>
    <row r="70" spans="1:19" ht="15.75" customHeight="1">
      <c r="A70" s="730" t="s">
        <v>474</v>
      </c>
      <c r="B70" s="729"/>
      <c r="C70" s="729"/>
      <c r="D70" s="729"/>
      <c r="E70" s="729"/>
      <c r="F70" s="729"/>
      <c r="G70" s="729"/>
      <c r="H70" s="515" t="s">
        <v>473</v>
      </c>
      <c r="I70" s="483" t="s">
        <v>143</v>
      </c>
      <c r="J70" s="411">
        <f aca="true" t="shared" si="8" ref="J70:S70">J69-J62</f>
        <v>21.900000000000006</v>
      </c>
      <c r="K70" s="411">
        <f t="shared" si="8"/>
        <v>36.20000000000002</v>
      </c>
      <c r="L70" s="411">
        <f t="shared" si="8"/>
        <v>47.89999999999998</v>
      </c>
      <c r="M70" s="411">
        <v>60.1</v>
      </c>
      <c r="N70" s="430">
        <v>49.7</v>
      </c>
      <c r="O70" s="431">
        <f t="shared" si="8"/>
        <v>57.39999999999998</v>
      </c>
      <c r="P70" s="411">
        <f t="shared" si="8"/>
        <v>52.80000000000007</v>
      </c>
      <c r="Q70" s="411">
        <f t="shared" si="8"/>
        <v>57.19999999999999</v>
      </c>
      <c r="R70" s="411">
        <f t="shared" si="8"/>
        <v>61</v>
      </c>
      <c r="S70" s="432">
        <f t="shared" si="8"/>
        <v>65.5</v>
      </c>
    </row>
    <row r="71" spans="1:19" ht="15.75" customHeight="1">
      <c r="A71" s="773" t="s">
        <v>144</v>
      </c>
      <c r="B71" s="774"/>
      <c r="C71" s="514" t="s">
        <v>145</v>
      </c>
      <c r="D71" s="729" t="s">
        <v>146</v>
      </c>
      <c r="E71" s="729"/>
      <c r="F71" s="729"/>
      <c r="G71" s="729"/>
      <c r="H71" s="729"/>
      <c r="I71" s="489"/>
      <c r="J71" s="411">
        <v>21.9</v>
      </c>
      <c r="K71" s="411">
        <v>36.2</v>
      </c>
      <c r="L71" s="411">
        <v>40.8</v>
      </c>
      <c r="M71" s="411">
        <v>32.8</v>
      </c>
      <c r="N71" s="430">
        <v>35.1</v>
      </c>
      <c r="O71" s="431">
        <v>36.5</v>
      </c>
      <c r="P71" s="411">
        <v>37.5</v>
      </c>
      <c r="Q71" s="411">
        <v>38.9</v>
      </c>
      <c r="R71" s="411">
        <v>39.1</v>
      </c>
      <c r="S71" s="432">
        <v>39.3</v>
      </c>
    </row>
    <row r="72" spans="1:19" ht="15.75" customHeight="1">
      <c r="A72" s="775"/>
      <c r="B72" s="776"/>
      <c r="C72" s="482" t="s">
        <v>147</v>
      </c>
      <c r="D72" s="729" t="s">
        <v>148</v>
      </c>
      <c r="E72" s="729"/>
      <c r="F72" s="729"/>
      <c r="G72" s="729"/>
      <c r="H72" s="729"/>
      <c r="I72" s="489"/>
      <c r="J72" s="411"/>
      <c r="K72" s="411"/>
      <c r="L72" s="411"/>
      <c r="M72" s="411"/>
      <c r="N72" s="430"/>
      <c r="O72" s="431"/>
      <c r="P72" s="411"/>
      <c r="Q72" s="411"/>
      <c r="R72" s="411"/>
      <c r="S72" s="432"/>
    </row>
    <row r="73" spans="1:19" ht="15.75" customHeight="1">
      <c r="A73" s="775"/>
      <c r="B73" s="776"/>
      <c r="C73" s="482" t="s">
        <v>149</v>
      </c>
      <c r="D73" s="729" t="s">
        <v>150</v>
      </c>
      <c r="E73" s="729"/>
      <c r="F73" s="729"/>
      <c r="G73" s="729"/>
      <c r="H73" s="729"/>
      <c r="I73" s="489"/>
      <c r="J73" s="411"/>
      <c r="K73" s="411"/>
      <c r="L73" s="411"/>
      <c r="M73" s="411"/>
      <c r="N73" s="430"/>
      <c r="O73" s="431"/>
      <c r="P73" s="411"/>
      <c r="Q73" s="411"/>
      <c r="R73" s="411"/>
      <c r="S73" s="432"/>
    </row>
    <row r="74" spans="1:19" ht="15.75" customHeight="1">
      <c r="A74" s="775"/>
      <c r="B74" s="776"/>
      <c r="C74" s="482" t="s">
        <v>151</v>
      </c>
      <c r="D74" s="729" t="s">
        <v>43</v>
      </c>
      <c r="E74" s="729"/>
      <c r="F74" s="729"/>
      <c r="G74" s="729"/>
      <c r="H74" s="729"/>
      <c r="I74" s="489"/>
      <c r="J74" s="411"/>
      <c r="K74" s="411"/>
      <c r="L74" s="411">
        <v>7.1</v>
      </c>
      <c r="M74" s="411">
        <v>27.3</v>
      </c>
      <c r="N74" s="430">
        <v>14.6</v>
      </c>
      <c r="O74" s="431">
        <v>20.9</v>
      </c>
      <c r="P74" s="411">
        <v>15.3</v>
      </c>
      <c r="Q74" s="411">
        <v>18.3</v>
      </c>
      <c r="R74" s="411">
        <v>21.9</v>
      </c>
      <c r="S74" s="432">
        <v>26.2</v>
      </c>
    </row>
    <row r="75" spans="1:19" ht="15.75" customHeight="1">
      <c r="A75" s="777"/>
      <c r="B75" s="778"/>
      <c r="C75" s="730" t="s">
        <v>126</v>
      </c>
      <c r="D75" s="729"/>
      <c r="E75" s="729"/>
      <c r="F75" s="729"/>
      <c r="G75" s="729"/>
      <c r="H75" s="729"/>
      <c r="I75" s="501" t="s">
        <v>152</v>
      </c>
      <c r="J75" s="411">
        <f aca="true" t="shared" si="9" ref="J75:S75">SUM(J71:J74)</f>
        <v>21.9</v>
      </c>
      <c r="K75" s="411">
        <f t="shared" si="9"/>
        <v>36.2</v>
      </c>
      <c r="L75" s="411">
        <f t="shared" si="9"/>
        <v>47.9</v>
      </c>
      <c r="M75" s="411">
        <f t="shared" si="9"/>
        <v>60.099999999999994</v>
      </c>
      <c r="N75" s="430">
        <f t="shared" si="9"/>
        <v>49.7</v>
      </c>
      <c r="O75" s="431">
        <f t="shared" si="9"/>
        <v>57.4</v>
      </c>
      <c r="P75" s="411">
        <f t="shared" si="9"/>
        <v>52.8</v>
      </c>
      <c r="Q75" s="411">
        <f t="shared" si="9"/>
        <v>57.2</v>
      </c>
      <c r="R75" s="411">
        <f t="shared" si="9"/>
        <v>61</v>
      </c>
      <c r="S75" s="432">
        <f t="shared" si="9"/>
        <v>65.5</v>
      </c>
    </row>
    <row r="76" spans="1:19" ht="15.75" customHeight="1" thickBot="1">
      <c r="A76" s="730" t="s">
        <v>153</v>
      </c>
      <c r="B76" s="729"/>
      <c r="C76" s="729"/>
      <c r="D76" s="729"/>
      <c r="E76" s="729"/>
      <c r="F76" s="729"/>
      <c r="G76" s="729"/>
      <c r="H76" s="731" t="s">
        <v>154</v>
      </c>
      <c r="I76" s="732"/>
      <c r="J76" s="411">
        <f aca="true" t="shared" si="10" ref="J76:S76">J70-J75</f>
        <v>0</v>
      </c>
      <c r="K76" s="411">
        <f t="shared" si="10"/>
        <v>0</v>
      </c>
      <c r="L76" s="411">
        <f t="shared" si="10"/>
        <v>0</v>
      </c>
      <c r="M76" s="411">
        <f t="shared" si="10"/>
        <v>0</v>
      </c>
      <c r="N76" s="430">
        <f t="shared" si="10"/>
        <v>0</v>
      </c>
      <c r="O76" s="433">
        <f t="shared" si="10"/>
        <v>0</v>
      </c>
      <c r="P76" s="412"/>
      <c r="Q76" s="412">
        <f t="shared" si="10"/>
        <v>0</v>
      </c>
      <c r="R76" s="412">
        <f t="shared" si="10"/>
        <v>0</v>
      </c>
      <c r="S76" s="434">
        <f t="shared" si="10"/>
        <v>0</v>
      </c>
    </row>
    <row r="77" spans="3:19" ht="6" customHeight="1" thickBot="1" thickTop="1">
      <c r="C77" s="516"/>
      <c r="O77" s="451"/>
      <c r="P77" s="452"/>
      <c r="Q77" s="452"/>
      <c r="R77" s="452"/>
      <c r="S77" s="453"/>
    </row>
    <row r="78" spans="1:19" ht="15.75" customHeight="1" thickTop="1">
      <c r="A78" s="430"/>
      <c r="B78" s="517"/>
      <c r="C78" s="729" t="s">
        <v>370</v>
      </c>
      <c r="D78" s="729"/>
      <c r="E78" s="729"/>
      <c r="F78" s="729"/>
      <c r="G78" s="729"/>
      <c r="H78" s="729"/>
      <c r="I78" s="489"/>
      <c r="J78" s="411">
        <v>43.2</v>
      </c>
      <c r="K78" s="411">
        <v>46.2</v>
      </c>
      <c r="L78" s="411">
        <v>42.1</v>
      </c>
      <c r="M78" s="411">
        <v>28.5</v>
      </c>
      <c r="N78" s="430">
        <v>30.5</v>
      </c>
      <c r="O78" s="454">
        <v>26.8</v>
      </c>
      <c r="P78" s="455">
        <v>25.4</v>
      </c>
      <c r="Q78" s="455">
        <v>28.7</v>
      </c>
      <c r="R78" s="455">
        <v>18</v>
      </c>
      <c r="S78" s="456">
        <v>5.3</v>
      </c>
    </row>
    <row r="79" spans="1:19" ht="15.75" customHeight="1">
      <c r="A79" s="437"/>
      <c r="B79" s="518"/>
      <c r="C79" s="728" t="s">
        <v>211</v>
      </c>
      <c r="D79" s="728"/>
      <c r="E79" s="728"/>
      <c r="F79" s="728"/>
      <c r="G79" s="728"/>
      <c r="H79" s="728"/>
      <c r="I79" s="483"/>
      <c r="J79" s="411">
        <v>839.6</v>
      </c>
      <c r="K79" s="411">
        <v>972.5</v>
      </c>
      <c r="L79" s="411">
        <v>1660.9</v>
      </c>
      <c r="M79" s="411">
        <v>1740.6</v>
      </c>
      <c r="N79" s="430">
        <v>1919.3</v>
      </c>
      <c r="O79" s="431">
        <v>2025</v>
      </c>
      <c r="P79" s="411">
        <v>2400.8</v>
      </c>
      <c r="Q79" s="411">
        <v>2787.1</v>
      </c>
      <c r="R79" s="411">
        <v>3063.2</v>
      </c>
      <c r="S79" s="432">
        <v>3000.7</v>
      </c>
    </row>
    <row r="80" spans="1:19" ht="15.75" customHeight="1">
      <c r="A80" s="494"/>
      <c r="B80" s="495"/>
      <c r="C80" s="519"/>
      <c r="D80" s="750" t="s">
        <v>265</v>
      </c>
      <c r="E80" s="751"/>
      <c r="F80" s="751"/>
      <c r="G80" s="751"/>
      <c r="H80" s="751"/>
      <c r="I80" s="772"/>
      <c r="J80" s="411">
        <f aca="true" t="shared" si="11" ref="J80:S80">J79</f>
        <v>839.6</v>
      </c>
      <c r="K80" s="411">
        <f t="shared" si="11"/>
        <v>972.5</v>
      </c>
      <c r="L80" s="411">
        <f t="shared" si="11"/>
        <v>1660.9</v>
      </c>
      <c r="M80" s="411">
        <f t="shared" si="11"/>
        <v>1740.6</v>
      </c>
      <c r="N80" s="430">
        <f t="shared" si="11"/>
        <v>1919.3</v>
      </c>
      <c r="O80" s="431">
        <f t="shared" si="11"/>
        <v>2025</v>
      </c>
      <c r="P80" s="411">
        <f t="shared" si="11"/>
        <v>2400.8</v>
      </c>
      <c r="Q80" s="411">
        <f t="shared" si="11"/>
        <v>2787.1</v>
      </c>
      <c r="R80" s="411">
        <f t="shared" si="11"/>
        <v>3063.2</v>
      </c>
      <c r="S80" s="432">
        <f t="shared" si="11"/>
        <v>3000.7</v>
      </c>
    </row>
    <row r="81" spans="1:19" ht="15.75" customHeight="1" thickBot="1">
      <c r="A81" s="444"/>
      <c r="B81" s="497"/>
      <c r="C81" s="520"/>
      <c r="D81" s="733" t="s">
        <v>264</v>
      </c>
      <c r="E81" s="734"/>
      <c r="F81" s="734"/>
      <c r="G81" s="734"/>
      <c r="H81" s="734"/>
      <c r="I81" s="735"/>
      <c r="J81" s="411"/>
      <c r="K81" s="411"/>
      <c r="L81" s="411"/>
      <c r="M81" s="411"/>
      <c r="N81" s="430"/>
      <c r="O81" s="448"/>
      <c r="P81" s="449"/>
      <c r="Q81" s="449"/>
      <c r="R81" s="449"/>
      <c r="S81" s="450"/>
    </row>
    <row r="82" ht="6" customHeight="1" thickTop="1">
      <c r="C82" s="516"/>
    </row>
    <row r="83" spans="1:19" ht="15" customHeight="1">
      <c r="A83" s="470" t="s">
        <v>162</v>
      </c>
      <c r="C83" s="516"/>
      <c r="R83" s="770" t="s">
        <v>413</v>
      </c>
      <c r="S83" s="770"/>
    </row>
    <row r="84" spans="1:19" ht="3" customHeight="1" thickBot="1">
      <c r="A84" s="470"/>
      <c r="C84" s="516"/>
      <c r="R84" s="771"/>
      <c r="S84" s="771"/>
    </row>
    <row r="85" spans="1:19" ht="12" customHeight="1" thickTop="1">
      <c r="A85" s="471"/>
      <c r="B85" s="472"/>
      <c r="C85" s="521"/>
      <c r="D85" s="472"/>
      <c r="E85" s="472"/>
      <c r="F85" s="472"/>
      <c r="G85" s="473" t="s">
        <v>111</v>
      </c>
      <c r="H85" s="473"/>
      <c r="I85" s="474"/>
      <c r="J85" s="414" t="s">
        <v>326</v>
      </c>
      <c r="K85" s="414" t="s">
        <v>327</v>
      </c>
      <c r="L85" s="414" t="s">
        <v>328</v>
      </c>
      <c r="M85" s="414" t="s">
        <v>329</v>
      </c>
      <c r="N85" s="539" t="s">
        <v>330</v>
      </c>
      <c r="O85" s="457" t="s">
        <v>331</v>
      </c>
      <c r="P85" s="458" t="s">
        <v>332</v>
      </c>
      <c r="Q85" s="458" t="s">
        <v>333</v>
      </c>
      <c r="R85" s="458" t="s">
        <v>334</v>
      </c>
      <c r="S85" s="459" t="s">
        <v>335</v>
      </c>
    </row>
    <row r="86" spans="1:19" ht="12" customHeight="1">
      <c r="A86" s="475"/>
      <c r="B86" s="476"/>
      <c r="C86" s="522"/>
      <c r="D86" s="476"/>
      <c r="E86" s="476"/>
      <c r="F86" s="476"/>
      <c r="G86" s="477"/>
      <c r="H86" s="477"/>
      <c r="I86" s="478"/>
      <c r="J86" s="415" t="s">
        <v>20</v>
      </c>
      <c r="K86" s="415" t="s">
        <v>21</v>
      </c>
      <c r="L86" s="415" t="s">
        <v>22</v>
      </c>
      <c r="M86" s="415" t="s">
        <v>23</v>
      </c>
      <c r="N86" s="460" t="s">
        <v>24</v>
      </c>
      <c r="O86" s="461" t="s">
        <v>25</v>
      </c>
      <c r="P86" s="415" t="s">
        <v>26</v>
      </c>
      <c r="Q86" s="415" t="s">
        <v>27</v>
      </c>
      <c r="R86" s="415" t="s">
        <v>28</v>
      </c>
      <c r="S86" s="462" t="s">
        <v>29</v>
      </c>
    </row>
    <row r="87" spans="1:19" ht="12" customHeight="1">
      <c r="A87" s="479"/>
      <c r="B87" s="480"/>
      <c r="C87" s="480" t="s">
        <v>112</v>
      </c>
      <c r="D87" s="480"/>
      <c r="E87" s="480"/>
      <c r="F87" s="480"/>
      <c r="G87" s="480"/>
      <c r="H87" s="480"/>
      <c r="I87" s="481"/>
      <c r="J87" s="416" t="s">
        <v>31</v>
      </c>
      <c r="K87" s="416" t="s">
        <v>31</v>
      </c>
      <c r="L87" s="416" t="s">
        <v>31</v>
      </c>
      <c r="M87" s="416" t="s">
        <v>31</v>
      </c>
      <c r="N87" s="463" t="s">
        <v>32</v>
      </c>
      <c r="O87" s="435"/>
      <c r="P87" s="413"/>
      <c r="Q87" s="413"/>
      <c r="R87" s="413"/>
      <c r="S87" s="436"/>
    </row>
    <row r="88" spans="1:19" ht="15" customHeight="1">
      <c r="A88" s="742" t="s">
        <v>155</v>
      </c>
      <c r="B88" s="728"/>
      <c r="C88" s="728"/>
      <c r="D88" s="728"/>
      <c r="E88" s="728"/>
      <c r="F88" s="517"/>
      <c r="G88" s="517"/>
      <c r="H88" s="517"/>
      <c r="I88" s="483"/>
      <c r="J88" s="411"/>
      <c r="K88" s="411"/>
      <c r="L88" s="411">
        <f aca="true" t="shared" si="12" ref="L88:Q88">L89</f>
        <v>3.7</v>
      </c>
      <c r="M88" s="411">
        <f t="shared" si="12"/>
        <v>4.8</v>
      </c>
      <c r="N88" s="430">
        <f t="shared" si="12"/>
        <v>5.5</v>
      </c>
      <c r="O88" s="431">
        <f t="shared" si="12"/>
        <v>5.5</v>
      </c>
      <c r="P88" s="411">
        <f t="shared" si="12"/>
        <v>5.2</v>
      </c>
      <c r="Q88" s="411">
        <f t="shared" si="12"/>
        <v>4.9</v>
      </c>
      <c r="R88" s="411">
        <f>R89+R90</f>
        <v>14.6</v>
      </c>
      <c r="S88" s="432">
        <f>S89+S90</f>
        <v>34.3</v>
      </c>
    </row>
    <row r="89" spans="1:19" ht="15" customHeight="1">
      <c r="A89" s="494"/>
      <c r="B89" s="495"/>
      <c r="C89" s="496"/>
      <c r="D89" s="733" t="s">
        <v>156</v>
      </c>
      <c r="E89" s="734"/>
      <c r="F89" s="734"/>
      <c r="G89" s="734"/>
      <c r="H89" s="734"/>
      <c r="I89" s="735"/>
      <c r="J89" s="411"/>
      <c r="K89" s="411"/>
      <c r="L89" s="411">
        <v>3.7</v>
      </c>
      <c r="M89" s="411">
        <v>4.8</v>
      </c>
      <c r="N89" s="430">
        <v>5.5</v>
      </c>
      <c r="O89" s="431">
        <v>5.5</v>
      </c>
      <c r="P89" s="411">
        <v>5.2</v>
      </c>
      <c r="Q89" s="411">
        <v>4.9</v>
      </c>
      <c r="R89" s="411">
        <v>4.6</v>
      </c>
      <c r="S89" s="432">
        <v>4.3</v>
      </c>
    </row>
    <row r="90" spans="1:19" ht="15" customHeight="1">
      <c r="A90" s="494"/>
      <c r="B90" s="495"/>
      <c r="C90" s="523"/>
      <c r="D90" s="739" t="s">
        <v>157</v>
      </c>
      <c r="E90" s="740"/>
      <c r="F90" s="740"/>
      <c r="G90" s="740"/>
      <c r="H90" s="740"/>
      <c r="I90" s="741"/>
      <c r="J90" s="412"/>
      <c r="K90" s="412"/>
      <c r="L90" s="412"/>
      <c r="M90" s="412"/>
      <c r="N90" s="437"/>
      <c r="O90" s="433"/>
      <c r="P90" s="412"/>
      <c r="Q90" s="412"/>
      <c r="R90" s="412">
        <f>R91</f>
        <v>10</v>
      </c>
      <c r="S90" s="434">
        <f>S91</f>
        <v>30</v>
      </c>
    </row>
    <row r="91" spans="1:19" ht="15" customHeight="1">
      <c r="A91" s="494"/>
      <c r="B91" s="495"/>
      <c r="C91" s="523"/>
      <c r="D91" s="524"/>
      <c r="E91" s="725" t="s">
        <v>308</v>
      </c>
      <c r="F91" s="726"/>
      <c r="G91" s="726"/>
      <c r="H91" s="726"/>
      <c r="I91" s="727"/>
      <c r="J91" s="525"/>
      <c r="K91" s="525"/>
      <c r="L91" s="525"/>
      <c r="M91" s="525"/>
      <c r="N91" s="526"/>
      <c r="O91" s="527"/>
      <c r="P91" s="525"/>
      <c r="Q91" s="525"/>
      <c r="R91" s="525">
        <v>10</v>
      </c>
      <c r="S91" s="528">
        <v>30</v>
      </c>
    </row>
    <row r="92" spans="1:19" ht="15" customHeight="1">
      <c r="A92" s="444"/>
      <c r="B92" s="497"/>
      <c r="C92" s="529"/>
      <c r="D92" s="508"/>
      <c r="E92" s="736" t="s">
        <v>309</v>
      </c>
      <c r="F92" s="737"/>
      <c r="G92" s="737"/>
      <c r="H92" s="737"/>
      <c r="I92" s="738"/>
      <c r="J92" s="417"/>
      <c r="K92" s="417"/>
      <c r="L92" s="417"/>
      <c r="M92" s="417"/>
      <c r="N92" s="464"/>
      <c r="O92" s="530"/>
      <c r="P92" s="417"/>
      <c r="Q92" s="417"/>
      <c r="R92" s="417"/>
      <c r="S92" s="531"/>
    </row>
    <row r="93" spans="1:19" ht="15" customHeight="1">
      <c r="A93" s="742" t="s">
        <v>158</v>
      </c>
      <c r="B93" s="728"/>
      <c r="C93" s="728"/>
      <c r="D93" s="728"/>
      <c r="E93" s="728"/>
      <c r="F93" s="517"/>
      <c r="G93" s="517"/>
      <c r="H93" s="517"/>
      <c r="I93" s="483"/>
      <c r="J93" s="411">
        <f>J94+J95</f>
        <v>3.7</v>
      </c>
      <c r="K93" s="411">
        <f aca="true" t="shared" si="13" ref="K93:S93">K94+K95</f>
        <v>7.5</v>
      </c>
      <c r="L93" s="411">
        <f t="shared" si="13"/>
        <v>14.2</v>
      </c>
      <c r="M93" s="411">
        <f t="shared" si="13"/>
        <v>30.2</v>
      </c>
      <c r="N93" s="430">
        <f t="shared" si="13"/>
        <v>45.1</v>
      </c>
      <c r="O93" s="431">
        <f t="shared" si="13"/>
        <v>41.5</v>
      </c>
      <c r="P93" s="411">
        <f t="shared" si="13"/>
        <v>43.3</v>
      </c>
      <c r="Q93" s="411">
        <f t="shared" si="13"/>
        <v>28.9</v>
      </c>
      <c r="R93" s="411">
        <f t="shared" si="13"/>
        <v>13.2</v>
      </c>
      <c r="S93" s="432">
        <f t="shared" si="13"/>
        <v>12</v>
      </c>
    </row>
    <row r="94" spans="1:19" ht="15" customHeight="1">
      <c r="A94" s="494"/>
      <c r="B94" s="495"/>
      <c r="C94" s="496"/>
      <c r="D94" s="733" t="s">
        <v>156</v>
      </c>
      <c r="E94" s="734"/>
      <c r="F94" s="734"/>
      <c r="G94" s="734"/>
      <c r="H94" s="734"/>
      <c r="I94" s="735"/>
      <c r="J94" s="411">
        <v>3.7</v>
      </c>
      <c r="K94" s="411">
        <v>7.5</v>
      </c>
      <c r="L94" s="411">
        <v>14.2</v>
      </c>
      <c r="M94" s="411">
        <v>30.2</v>
      </c>
      <c r="N94" s="430">
        <v>45.1</v>
      </c>
      <c r="O94" s="431">
        <v>30.4</v>
      </c>
      <c r="P94" s="411">
        <v>25.3</v>
      </c>
      <c r="Q94" s="411">
        <v>23.2</v>
      </c>
      <c r="R94" s="411">
        <v>13.2</v>
      </c>
      <c r="S94" s="432">
        <v>12</v>
      </c>
    </row>
    <row r="95" spans="1:19" ht="15" customHeight="1">
      <c r="A95" s="494"/>
      <c r="B95" s="495"/>
      <c r="C95" s="523"/>
      <c r="D95" s="739" t="s">
        <v>157</v>
      </c>
      <c r="E95" s="740"/>
      <c r="F95" s="740"/>
      <c r="G95" s="740"/>
      <c r="H95" s="740"/>
      <c r="I95" s="741"/>
      <c r="J95" s="412"/>
      <c r="K95" s="412"/>
      <c r="L95" s="412"/>
      <c r="M95" s="412"/>
      <c r="N95" s="437"/>
      <c r="O95" s="433">
        <v>11.1</v>
      </c>
      <c r="P95" s="412">
        <v>18</v>
      </c>
      <c r="Q95" s="412">
        <v>5.7</v>
      </c>
      <c r="R95" s="412"/>
      <c r="S95" s="434"/>
    </row>
    <row r="96" spans="1:19" ht="15" customHeight="1" thickBot="1">
      <c r="A96" s="444"/>
      <c r="B96" s="497"/>
      <c r="C96" s="529"/>
      <c r="D96" s="508"/>
      <c r="E96" s="736" t="s">
        <v>309</v>
      </c>
      <c r="F96" s="737"/>
      <c r="G96" s="737"/>
      <c r="H96" s="737"/>
      <c r="I96" s="738"/>
      <c r="J96" s="417"/>
      <c r="K96" s="417"/>
      <c r="L96" s="417"/>
      <c r="M96" s="417"/>
      <c r="N96" s="464"/>
      <c r="O96" s="465"/>
      <c r="P96" s="466"/>
      <c r="Q96" s="466"/>
      <c r="R96" s="466"/>
      <c r="S96" s="467"/>
    </row>
    <row r="97" ht="14.25" thickTop="1"/>
  </sheetData>
  <mergeCells count="116">
    <mergeCell ref="D57:H57"/>
    <mergeCell ref="D58:H58"/>
    <mergeCell ref="A50:F50"/>
    <mergeCell ref="D53:H53"/>
    <mergeCell ref="D56:H56"/>
    <mergeCell ref="A51:A69"/>
    <mergeCell ref="B51:B62"/>
    <mergeCell ref="D59:H59"/>
    <mergeCell ref="D68:H68"/>
    <mergeCell ref="C62:G62"/>
    <mergeCell ref="C61:H61"/>
    <mergeCell ref="R83:S84"/>
    <mergeCell ref="C79:H79"/>
    <mergeCell ref="D80:I80"/>
    <mergeCell ref="A70:G70"/>
    <mergeCell ref="A71:B75"/>
    <mergeCell ref="D71:H71"/>
    <mergeCell ref="D72:H72"/>
    <mergeCell ref="D73:H73"/>
    <mergeCell ref="D74:H74"/>
    <mergeCell ref="R46:R47"/>
    <mergeCell ref="M46:M47"/>
    <mergeCell ref="N46:N47"/>
    <mergeCell ref="D52:H52"/>
    <mergeCell ref="H46:H47"/>
    <mergeCell ref="G50:I50"/>
    <mergeCell ref="J44:J45"/>
    <mergeCell ref="J46:J47"/>
    <mergeCell ref="K44:K45"/>
    <mergeCell ref="K46:K47"/>
    <mergeCell ref="L44:L45"/>
    <mergeCell ref="M44:M45"/>
    <mergeCell ref="D90:I90"/>
    <mergeCell ref="C75:H75"/>
    <mergeCell ref="L46:L47"/>
    <mergeCell ref="A88:E88"/>
    <mergeCell ref="D89:I89"/>
    <mergeCell ref="I46:I47"/>
    <mergeCell ref="D54:H54"/>
    <mergeCell ref="D51:H51"/>
    <mergeCell ref="S46:S47"/>
    <mergeCell ref="N44:N45"/>
    <mergeCell ref="P44:P45"/>
    <mergeCell ref="Q44:Q45"/>
    <mergeCell ref="R44:R45"/>
    <mergeCell ref="S44:S45"/>
    <mergeCell ref="O44:O45"/>
    <mergeCell ref="O46:O47"/>
    <mergeCell ref="P46:P47"/>
    <mergeCell ref="Q46:Q47"/>
    <mergeCell ref="F25:H25"/>
    <mergeCell ref="F26:H26"/>
    <mergeCell ref="A48:H48"/>
    <mergeCell ref="A44:E45"/>
    <mergeCell ref="A43:H43"/>
    <mergeCell ref="F41:H41"/>
    <mergeCell ref="A38:H38"/>
    <mergeCell ref="A40:H40"/>
    <mergeCell ref="D17:H17"/>
    <mergeCell ref="E18:H18"/>
    <mergeCell ref="D55:H55"/>
    <mergeCell ref="A35:G35"/>
    <mergeCell ref="E27:H27"/>
    <mergeCell ref="D28:H28"/>
    <mergeCell ref="B32:G32"/>
    <mergeCell ref="F21:H21"/>
    <mergeCell ref="F42:H42"/>
    <mergeCell ref="F19:H19"/>
    <mergeCell ref="B7:B16"/>
    <mergeCell ref="B17:B31"/>
    <mergeCell ref="C16:H16"/>
    <mergeCell ref="A46:E47"/>
    <mergeCell ref="C31:H31"/>
    <mergeCell ref="F14:H14"/>
    <mergeCell ref="A36:G36"/>
    <mergeCell ref="H36:I36"/>
    <mergeCell ref="F20:H20"/>
    <mergeCell ref="E15:H15"/>
    <mergeCell ref="E92:I92"/>
    <mergeCell ref="D7:H7"/>
    <mergeCell ref="E8:H8"/>
    <mergeCell ref="E9:H9"/>
    <mergeCell ref="E10:H10"/>
    <mergeCell ref="D11:H11"/>
    <mergeCell ref="E12:H12"/>
    <mergeCell ref="F13:H13"/>
    <mergeCell ref="A49:G49"/>
    <mergeCell ref="A7:A32"/>
    <mergeCell ref="D63:H63"/>
    <mergeCell ref="I44:I45"/>
    <mergeCell ref="B63:B69"/>
    <mergeCell ref="C69:H69"/>
    <mergeCell ref="H44:H45"/>
    <mergeCell ref="D64:H64"/>
    <mergeCell ref="D65:H65"/>
    <mergeCell ref="D66:H66"/>
    <mergeCell ref="D67:H67"/>
    <mergeCell ref="C60:H60"/>
    <mergeCell ref="E96:I96"/>
    <mergeCell ref="D94:I94"/>
    <mergeCell ref="D95:I95"/>
    <mergeCell ref="A93:E93"/>
    <mergeCell ref="H76:I76"/>
    <mergeCell ref="A76:G76"/>
    <mergeCell ref="C78:H78"/>
    <mergeCell ref="D81:I81"/>
    <mergeCell ref="E91:I91"/>
    <mergeCell ref="E22:H22"/>
    <mergeCell ref="E29:H29"/>
    <mergeCell ref="E30:H30"/>
    <mergeCell ref="F39:H39"/>
    <mergeCell ref="A33:H33"/>
    <mergeCell ref="A34:H34"/>
    <mergeCell ref="A37:H37"/>
    <mergeCell ref="F23:H23"/>
    <mergeCell ref="F24:H24"/>
  </mergeCells>
  <printOptions horizontalCentered="1"/>
  <pageMargins left="0.1968503937007874" right="0.1968503937007874" top="0.24" bottom="0.21" header="0.1968503937007874" footer="0.2"/>
  <pageSetup horizontalDpi="600" verticalDpi="600" orientation="landscape" paperSize="9" scale="80" r:id="rId2"/>
  <headerFooter alignWithMargins="0">
    <oddHeader>&amp;R
</oddHeader>
  </headerFooter>
  <rowBreaks count="1" manualBreakCount="1">
    <brk id="50" max="255" man="1"/>
  </rowBreaks>
  <drawing r:id="rId1"/>
</worksheet>
</file>

<file path=xl/worksheets/sheet5.xml><?xml version="1.0" encoding="utf-8"?>
<worksheet xmlns="http://schemas.openxmlformats.org/spreadsheetml/2006/main" xmlns:r="http://schemas.openxmlformats.org/officeDocument/2006/relationships">
  <dimension ref="A1:Q87"/>
  <sheetViews>
    <sheetView workbookViewId="0" topLeftCell="F1">
      <selection activeCell="L30" sqref="L30"/>
    </sheetView>
  </sheetViews>
  <sheetFormatPr defaultColWidth="8.796875" defaultRowHeight="15"/>
  <cols>
    <col min="1" max="1" width="3.59765625" style="52" customWidth="1"/>
    <col min="2" max="3" width="2.09765625" style="52" customWidth="1"/>
    <col min="4" max="4" width="20.59765625" style="52" customWidth="1"/>
    <col min="5" max="5" width="4" style="53" bestFit="1" customWidth="1"/>
    <col min="6" max="6" width="5.59765625" style="53" customWidth="1"/>
    <col min="7" max="11" width="11.59765625" style="52" customWidth="1"/>
    <col min="12" max="12" width="12.5" style="52" customWidth="1"/>
    <col min="13" max="16" width="10.09765625" style="52" customWidth="1"/>
    <col min="17" max="16384" width="9" style="52" customWidth="1"/>
  </cols>
  <sheetData>
    <row r="1" spans="1:16" ht="18" customHeight="1">
      <c r="A1" s="78" t="s">
        <v>203</v>
      </c>
      <c r="B1" s="78"/>
      <c r="C1" s="78"/>
      <c r="D1" s="78"/>
      <c r="E1" s="78"/>
      <c r="F1" s="78"/>
      <c r="G1" s="78"/>
      <c r="H1" s="78"/>
      <c r="I1" s="78"/>
      <c r="J1" s="78"/>
      <c r="K1" s="78"/>
      <c r="L1" s="78"/>
      <c r="M1" s="78"/>
      <c r="N1" s="78"/>
      <c r="O1" s="804" t="s">
        <v>260</v>
      </c>
      <c r="P1" s="804"/>
    </row>
    <row r="2" spans="12:16" ht="3" customHeight="1" thickBot="1">
      <c r="L2" s="54"/>
      <c r="M2" s="54"/>
      <c r="N2" s="54"/>
      <c r="O2" s="54"/>
      <c r="P2" s="88"/>
    </row>
    <row r="3" spans="1:16" ht="12.75" customHeight="1" thickTop="1">
      <c r="A3" s="79"/>
      <c r="B3" s="80"/>
      <c r="C3" s="80"/>
      <c r="D3" s="80"/>
      <c r="E3" s="81"/>
      <c r="F3" s="81"/>
      <c r="G3" s="318" t="s">
        <v>326</v>
      </c>
      <c r="H3" s="318" t="s">
        <v>327</v>
      </c>
      <c r="I3" s="318" t="s">
        <v>328</v>
      </c>
      <c r="J3" s="318" t="s">
        <v>329</v>
      </c>
      <c r="K3" s="322" t="s">
        <v>330</v>
      </c>
      <c r="L3" s="319" t="s">
        <v>331</v>
      </c>
      <c r="M3" s="320" t="s">
        <v>332</v>
      </c>
      <c r="N3" s="320" t="s">
        <v>333</v>
      </c>
      <c r="O3" s="320" t="s">
        <v>334</v>
      </c>
      <c r="P3" s="321" t="s">
        <v>335</v>
      </c>
    </row>
    <row r="4" spans="1:16" ht="12.75" customHeight="1">
      <c r="A4" s="82"/>
      <c r="B4" s="83"/>
      <c r="C4" s="83"/>
      <c r="D4" s="83"/>
      <c r="E4" s="84"/>
      <c r="F4" s="84"/>
      <c r="G4" s="59" t="s">
        <v>20</v>
      </c>
      <c r="H4" s="59" t="s">
        <v>21</v>
      </c>
      <c r="I4" s="59" t="s">
        <v>22</v>
      </c>
      <c r="J4" s="59" t="s">
        <v>23</v>
      </c>
      <c r="K4" s="60" t="s">
        <v>24</v>
      </c>
      <c r="L4" s="61" t="s">
        <v>25</v>
      </c>
      <c r="M4" s="59" t="s">
        <v>26</v>
      </c>
      <c r="N4" s="59" t="s">
        <v>27</v>
      </c>
      <c r="O4" s="59" t="s">
        <v>28</v>
      </c>
      <c r="P4" s="62" t="s">
        <v>29</v>
      </c>
    </row>
    <row r="5" spans="1:16" ht="12.75" customHeight="1">
      <c r="A5" s="85"/>
      <c r="B5" s="86"/>
      <c r="C5" s="86"/>
      <c r="D5" s="86"/>
      <c r="E5" s="87"/>
      <c r="F5" s="87"/>
      <c r="G5" s="63" t="s">
        <v>31</v>
      </c>
      <c r="H5" s="63" t="s">
        <v>31</v>
      </c>
      <c r="I5" s="63" t="s">
        <v>31</v>
      </c>
      <c r="J5" s="63" t="s">
        <v>31</v>
      </c>
      <c r="K5" s="64" t="s">
        <v>32</v>
      </c>
      <c r="L5" s="42"/>
      <c r="M5" s="43"/>
      <c r="N5" s="43"/>
      <c r="O5" s="43"/>
      <c r="P5" s="44"/>
    </row>
    <row r="6" spans="5:16" s="57" customFormat="1" ht="5.25" customHeight="1">
      <c r="E6" s="58"/>
      <c r="F6" s="58"/>
      <c r="L6" s="545"/>
      <c r="P6" s="546"/>
    </row>
    <row r="7" spans="1:16" ht="15.75" customHeight="1">
      <c r="A7" s="65" t="s">
        <v>161</v>
      </c>
      <c r="B7" s="66"/>
      <c r="C7" s="66"/>
      <c r="D7" s="66"/>
      <c r="E7" s="67" t="s">
        <v>170</v>
      </c>
      <c r="F7" s="67" t="s">
        <v>175</v>
      </c>
      <c r="G7" s="323">
        <f>Ⅲ①!J50</f>
        <v>0</v>
      </c>
      <c r="H7" s="323">
        <f>Ⅲ①!K50</f>
        <v>0</v>
      </c>
      <c r="I7" s="323">
        <f>Ⅲ①!L50</f>
        <v>0</v>
      </c>
      <c r="J7" s="323">
        <f>Ⅲ①!M50</f>
        <v>0</v>
      </c>
      <c r="K7" s="324">
        <f>Ⅲ①!N50</f>
        <v>0</v>
      </c>
      <c r="L7" s="325">
        <f>Ⅲ①!O50</f>
        <v>0</v>
      </c>
      <c r="M7" s="323">
        <f>Ⅲ①!P50</f>
        <v>0</v>
      </c>
      <c r="N7" s="323">
        <f>Ⅲ①!Q50</f>
        <v>0</v>
      </c>
      <c r="O7" s="323">
        <f>Ⅲ①!R50</f>
        <v>0</v>
      </c>
      <c r="P7" s="326">
        <f>Ⅲ①!S50</f>
        <v>0</v>
      </c>
    </row>
    <row r="8" spans="1:16" ht="15.75" customHeight="1" hidden="1">
      <c r="A8" s="65" t="s">
        <v>307</v>
      </c>
      <c r="B8" s="55"/>
      <c r="C8" s="55"/>
      <c r="D8" s="55"/>
      <c r="E8" s="67" t="s">
        <v>170</v>
      </c>
      <c r="F8" s="89"/>
      <c r="G8" s="323"/>
      <c r="H8" s="327"/>
      <c r="I8" s="323"/>
      <c r="J8" s="328"/>
      <c r="K8" s="329"/>
      <c r="L8" s="330"/>
      <c r="M8" s="323"/>
      <c r="N8" s="328"/>
      <c r="O8" s="331"/>
      <c r="P8" s="332"/>
    </row>
    <row r="9" spans="1:16" ht="15.75" customHeight="1">
      <c r="A9" s="65" t="s">
        <v>257</v>
      </c>
      <c r="B9" s="55"/>
      <c r="C9" s="55"/>
      <c r="D9" s="55"/>
      <c r="E9" s="67" t="s">
        <v>170</v>
      </c>
      <c r="F9" s="89"/>
      <c r="G9" s="329">
        <f>Ⅴ②!G59/Ⅴ②!G60*100</f>
        <v>92.68826619964973</v>
      </c>
      <c r="H9" s="329">
        <f>Ⅴ②!H59/Ⅴ②!H60*100</f>
        <v>99.90583804143125</v>
      </c>
      <c r="I9" s="329">
        <f>Ⅴ②!I59/Ⅴ②!I60*100</f>
        <v>102.00273099681385</v>
      </c>
      <c r="J9" s="329">
        <f>Ⅴ②!J59/Ⅴ②!J60*100</f>
        <v>103.10786106032906</v>
      </c>
      <c r="K9" s="329">
        <f>Ⅴ②!K59/Ⅴ②!K60*100</f>
        <v>106.7548417572036</v>
      </c>
      <c r="L9" s="395">
        <f>Ⅴ②!L59/Ⅴ②!L60*100</f>
        <v>106.26064735945484</v>
      </c>
      <c r="M9" s="329">
        <f>Ⅴ②!M59/Ⅴ②!M60*100</f>
        <v>103.04151253596383</v>
      </c>
      <c r="N9" s="329">
        <f>Ⅴ②!N59/Ⅴ②!N60*100</f>
        <v>92.47430249632895</v>
      </c>
      <c r="O9" s="329">
        <f>Ⅴ②!O59/Ⅴ②!O60*100</f>
        <v>94.43312966734554</v>
      </c>
      <c r="P9" s="396">
        <f>Ⅴ②!P59/Ⅴ②!P60*100</f>
        <v>80.09905447996398</v>
      </c>
    </row>
    <row r="10" spans="1:17" ht="5.25" customHeight="1">
      <c r="A10" s="55"/>
      <c r="B10" s="55"/>
      <c r="C10" s="55"/>
      <c r="D10" s="55"/>
      <c r="E10" s="56"/>
      <c r="F10" s="56"/>
      <c r="G10" s="333"/>
      <c r="H10" s="333"/>
      <c r="I10" s="333"/>
      <c r="J10" s="333"/>
      <c r="K10" s="333"/>
      <c r="L10" s="547"/>
      <c r="M10" s="333"/>
      <c r="N10" s="333"/>
      <c r="O10" s="333"/>
      <c r="P10" s="548"/>
      <c r="Q10" s="57"/>
    </row>
    <row r="11" spans="1:16" ht="15.75" customHeight="1">
      <c r="A11" s="68" t="s">
        <v>204</v>
      </c>
      <c r="B11" s="69"/>
      <c r="C11" s="69"/>
      <c r="D11" s="69"/>
      <c r="E11" s="70" t="s">
        <v>171</v>
      </c>
      <c r="F11" s="70"/>
      <c r="G11" s="334">
        <f>Ⅲ①!J16/Ⅲ①!J31*100</f>
        <v>96.91119691119691</v>
      </c>
      <c r="H11" s="334">
        <f>Ⅲ①!K16/Ⅲ①!K31*100</f>
        <v>104.55172413793103</v>
      </c>
      <c r="I11" s="334">
        <f>Ⅲ①!L16/Ⅲ①!L31*100</f>
        <v>102.61881668283222</v>
      </c>
      <c r="J11" s="334">
        <f>Ⅲ①!M16/Ⅲ①!M31*100</f>
        <v>103.60531309297913</v>
      </c>
      <c r="K11" s="335">
        <f>Ⅲ①!N16/Ⅲ①!N31*100</f>
        <v>106.93756194251733</v>
      </c>
      <c r="L11" s="360">
        <f>Ⅲ①!O16/Ⅲ①!O31*100</f>
        <v>106.31025416301489</v>
      </c>
      <c r="M11" s="334">
        <f>Ⅲ①!P16/Ⅲ①!P31*100</f>
        <v>103.24508966695134</v>
      </c>
      <c r="N11" s="334">
        <f>Ⅲ①!Q16/Ⅲ①!Q31*100</f>
        <v>93.05555555555557</v>
      </c>
      <c r="O11" s="334">
        <f>Ⅲ①!R16/Ⅲ①!R31*100</f>
        <v>102.15982721382291</v>
      </c>
      <c r="P11" s="336">
        <f>Ⅲ①!S16/Ⅲ①!S31*100</f>
        <v>99.3849938499385</v>
      </c>
    </row>
    <row r="12" spans="1:16" ht="15.75" customHeight="1">
      <c r="A12" s="71" t="s">
        <v>205</v>
      </c>
      <c r="B12" s="72"/>
      <c r="C12" s="72"/>
      <c r="D12" s="72"/>
      <c r="E12" s="73" t="s">
        <v>176</v>
      </c>
      <c r="F12" s="73"/>
      <c r="G12" s="337">
        <f aca="true" t="shared" si="0" ref="G12:P12">G11</f>
        <v>96.91119691119691</v>
      </c>
      <c r="H12" s="337">
        <f t="shared" si="0"/>
        <v>104.55172413793103</v>
      </c>
      <c r="I12" s="337">
        <f t="shared" si="0"/>
        <v>102.61881668283222</v>
      </c>
      <c r="J12" s="337">
        <f t="shared" si="0"/>
        <v>103.60531309297913</v>
      </c>
      <c r="K12" s="338">
        <f t="shared" si="0"/>
        <v>106.93756194251733</v>
      </c>
      <c r="L12" s="355">
        <f t="shared" si="0"/>
        <v>106.31025416301489</v>
      </c>
      <c r="M12" s="337">
        <f t="shared" si="0"/>
        <v>103.24508966695134</v>
      </c>
      <c r="N12" s="337">
        <f t="shared" si="0"/>
        <v>93.05555555555557</v>
      </c>
      <c r="O12" s="337">
        <f t="shared" si="0"/>
        <v>102.15982721382291</v>
      </c>
      <c r="P12" s="339">
        <f t="shared" si="0"/>
        <v>99.3849938499385</v>
      </c>
    </row>
    <row r="13" spans="1:16" ht="15.75" customHeight="1">
      <c r="A13" s="71" t="s">
        <v>206</v>
      </c>
      <c r="B13" s="72"/>
      <c r="C13" s="72"/>
      <c r="D13" s="72"/>
      <c r="E13" s="73" t="s">
        <v>177</v>
      </c>
      <c r="F13" s="73"/>
      <c r="G13" s="337">
        <f>Ⅲ①!J7/Ⅲ①!J17*100</f>
        <v>134.62962962962962</v>
      </c>
      <c r="H13" s="337">
        <f>Ⅲ①!K7/Ⅲ①!K17*100</f>
        <v>151.03734439834022</v>
      </c>
      <c r="I13" s="337">
        <f>Ⅲ①!L7/Ⅲ①!L17*100</f>
        <v>159.7809076682316</v>
      </c>
      <c r="J13" s="337">
        <f>Ⅲ①!M7/Ⅲ①!M17*100</f>
        <v>159.41807044410413</v>
      </c>
      <c r="K13" s="338">
        <f>Ⅲ①!N7/Ⅲ①!N17*100</f>
        <v>171.5242881072027</v>
      </c>
      <c r="L13" s="355">
        <f>Ⅲ①!O7/Ⅲ①!O17*100</f>
        <v>175.3030303030303</v>
      </c>
      <c r="M13" s="337">
        <f>Ⅲ①!P7/Ⅲ①!P17*100</f>
        <v>173.4632683658171</v>
      </c>
      <c r="N13" s="337">
        <f>Ⅲ①!Q7/Ⅲ①!Q17*100</f>
        <v>165.9971305595409</v>
      </c>
      <c r="O13" s="337">
        <f>Ⅲ①!R7/Ⅲ①!R17*100</f>
        <v>179.80225988700565</v>
      </c>
      <c r="P13" s="339">
        <f>Ⅲ①!S7/Ⅲ①!S17*100</f>
        <v>156.0049019607843</v>
      </c>
    </row>
    <row r="14" spans="1:16" ht="15.75" customHeight="1">
      <c r="A14" s="71" t="s">
        <v>207</v>
      </c>
      <c r="B14" s="72"/>
      <c r="C14" s="72"/>
      <c r="D14" s="72"/>
      <c r="E14" s="73" t="s">
        <v>178</v>
      </c>
      <c r="F14" s="73" t="s">
        <v>175</v>
      </c>
      <c r="G14" s="337">
        <f>Ⅲ①!J44</f>
        <v>0</v>
      </c>
      <c r="H14" s="337">
        <f>Ⅲ①!K44</f>
        <v>0</v>
      </c>
      <c r="I14" s="337">
        <f>Ⅲ①!L44</f>
        <v>0</v>
      </c>
      <c r="J14" s="337">
        <f>Ⅲ①!M44</f>
        <v>0</v>
      </c>
      <c r="K14" s="338">
        <f>Ⅲ①!N44</f>
        <v>0</v>
      </c>
      <c r="L14" s="355">
        <f>Ⅲ①!O44</f>
        <v>0</v>
      </c>
      <c r="M14" s="337">
        <f>Ⅲ①!P44</f>
        <v>0</v>
      </c>
      <c r="N14" s="337">
        <f>Ⅲ①!Q44</f>
        <v>0</v>
      </c>
      <c r="O14" s="337">
        <f>Ⅲ①!R44</f>
        <v>0</v>
      </c>
      <c r="P14" s="339">
        <f>Ⅲ①!S44</f>
        <v>0</v>
      </c>
    </row>
    <row r="15" spans="1:16" ht="15.75" customHeight="1">
      <c r="A15" s="71" t="s">
        <v>208</v>
      </c>
      <c r="B15" s="72"/>
      <c r="C15" s="72"/>
      <c r="D15" s="72"/>
      <c r="E15" s="73" t="s">
        <v>179</v>
      </c>
      <c r="F15" s="73" t="s">
        <v>175</v>
      </c>
      <c r="G15" s="337"/>
      <c r="H15" s="337"/>
      <c r="I15" s="337"/>
      <c r="J15" s="337"/>
      <c r="K15" s="338"/>
      <c r="L15" s="355"/>
      <c r="M15" s="337"/>
      <c r="N15" s="337"/>
      <c r="O15" s="337"/>
      <c r="P15" s="339"/>
    </row>
    <row r="16" spans="1:16" ht="30" customHeight="1">
      <c r="A16" s="806" t="s">
        <v>209</v>
      </c>
      <c r="B16" s="807"/>
      <c r="C16" s="807"/>
      <c r="D16" s="807"/>
      <c r="E16" s="75" t="s">
        <v>180</v>
      </c>
      <c r="F16" s="75" t="s">
        <v>175</v>
      </c>
      <c r="G16" s="340">
        <f>Ⅲ①!J46</f>
        <v>0</v>
      </c>
      <c r="H16" s="340">
        <f>Ⅲ①!K46</f>
        <v>0</v>
      </c>
      <c r="I16" s="340">
        <f>Ⅲ①!L46</f>
        <v>0</v>
      </c>
      <c r="J16" s="340">
        <f>Ⅲ①!M46</f>
        <v>0</v>
      </c>
      <c r="K16" s="341">
        <f>Ⅲ①!N46</f>
        <v>0</v>
      </c>
      <c r="L16" s="361">
        <f>Ⅲ①!O46</f>
        <v>0</v>
      </c>
      <c r="M16" s="340">
        <f>Ⅲ①!P46</f>
        <v>0</v>
      </c>
      <c r="N16" s="340">
        <f>Ⅲ①!Q46</f>
        <v>0</v>
      </c>
      <c r="O16" s="340">
        <f>Ⅲ①!R46</f>
        <v>0</v>
      </c>
      <c r="P16" s="342">
        <f>Ⅲ①!S46</f>
        <v>0</v>
      </c>
    </row>
    <row r="17" spans="1:16" ht="17.25" customHeight="1">
      <c r="A17" s="808" t="s">
        <v>172</v>
      </c>
      <c r="B17" s="790" t="s">
        <v>173</v>
      </c>
      <c r="C17" s="790"/>
      <c r="D17" s="790"/>
      <c r="E17" s="58" t="s">
        <v>170</v>
      </c>
      <c r="F17" s="58"/>
      <c r="G17" s="353"/>
      <c r="H17" s="353"/>
      <c r="I17" s="353">
        <f aca="true" t="shared" si="1" ref="I17:N17">I18+I19</f>
        <v>3.497164461247637</v>
      </c>
      <c r="J17" s="353">
        <f t="shared" si="1"/>
        <v>4.395604395604395</v>
      </c>
      <c r="K17" s="540">
        <f t="shared" si="1"/>
        <v>5.097312326227989</v>
      </c>
      <c r="L17" s="549">
        <f t="shared" si="1"/>
        <v>4.534212695795548</v>
      </c>
      <c r="M17" s="353">
        <f t="shared" si="1"/>
        <v>4.301075268817204</v>
      </c>
      <c r="N17" s="353">
        <f t="shared" si="1"/>
        <v>4.06301824212272</v>
      </c>
      <c r="O17" s="353">
        <v>10.2</v>
      </c>
      <c r="P17" s="354">
        <v>21.3</v>
      </c>
    </row>
    <row r="18" spans="1:16" ht="15" customHeight="1">
      <c r="A18" s="809"/>
      <c r="B18" s="57"/>
      <c r="C18" s="222"/>
      <c r="D18" s="220" t="s">
        <v>266</v>
      </c>
      <c r="E18" s="74" t="s">
        <v>170</v>
      </c>
      <c r="F18" s="74"/>
      <c r="G18" s="343"/>
      <c r="H18" s="343"/>
      <c r="I18" s="343">
        <f>Ⅲ①!L89/Ⅲ①!L16*100</f>
        <v>3.497164461247637</v>
      </c>
      <c r="J18" s="343">
        <f>Ⅲ①!M89/Ⅲ①!M16*100</f>
        <v>4.395604395604395</v>
      </c>
      <c r="K18" s="541">
        <f>Ⅲ①!N89/Ⅲ①!N16*100</f>
        <v>5.097312326227989</v>
      </c>
      <c r="L18" s="356">
        <f>Ⅲ①!O89/Ⅲ①!O16*100</f>
        <v>4.534212695795548</v>
      </c>
      <c r="M18" s="343">
        <f>Ⅲ①!P89/Ⅲ①!P16*100</f>
        <v>4.301075268817204</v>
      </c>
      <c r="N18" s="343">
        <f>Ⅲ①!Q89/Ⅲ①!Q16*100</f>
        <v>4.06301824212272</v>
      </c>
      <c r="O18" s="343">
        <f>Ⅲ①!R89/Ⅲ①!R16*100</f>
        <v>3.241719520789288</v>
      </c>
      <c r="P18" s="344">
        <f>Ⅲ①!S89/Ⅲ①!S16*100</f>
        <v>2.660891089108911</v>
      </c>
    </row>
    <row r="19" spans="1:16" ht="15" customHeight="1">
      <c r="A19" s="809"/>
      <c r="B19" s="225"/>
      <c r="C19" s="223"/>
      <c r="D19" s="221" t="s">
        <v>267</v>
      </c>
      <c r="E19" s="74" t="s">
        <v>170</v>
      </c>
      <c r="F19" s="74"/>
      <c r="G19" s="343"/>
      <c r="H19" s="343"/>
      <c r="I19" s="343"/>
      <c r="J19" s="343"/>
      <c r="K19" s="541"/>
      <c r="L19" s="356"/>
      <c r="M19" s="343"/>
      <c r="N19" s="343"/>
      <c r="O19" s="343">
        <f>Ⅲ①!R91/Ⅲ①!R16*100</f>
        <v>7.047216349541931</v>
      </c>
      <c r="P19" s="339">
        <f>Ⅲ①!S91/Ⅲ①!S16*100</f>
        <v>18.564356435643564</v>
      </c>
    </row>
    <row r="20" spans="1:16" ht="15" customHeight="1">
      <c r="A20" s="809"/>
      <c r="B20" s="57"/>
      <c r="C20" s="224"/>
      <c r="D20" s="220" t="s">
        <v>268</v>
      </c>
      <c r="E20" s="74" t="s">
        <v>170</v>
      </c>
      <c r="F20" s="74"/>
      <c r="G20" s="343"/>
      <c r="H20" s="343"/>
      <c r="I20" s="343"/>
      <c r="J20" s="343"/>
      <c r="K20" s="541"/>
      <c r="L20" s="356"/>
      <c r="M20" s="343"/>
      <c r="N20" s="343"/>
      <c r="O20" s="343"/>
      <c r="P20" s="344"/>
    </row>
    <row r="21" spans="1:16" ht="15" customHeight="1">
      <c r="A21" s="809"/>
      <c r="B21" s="39"/>
      <c r="C21" s="226"/>
      <c r="D21" s="227" t="s">
        <v>269</v>
      </c>
      <c r="E21" s="228" t="s">
        <v>170</v>
      </c>
      <c r="F21" s="228"/>
      <c r="G21" s="345"/>
      <c r="H21" s="345"/>
      <c r="I21" s="345"/>
      <c r="J21" s="345"/>
      <c r="K21" s="542"/>
      <c r="L21" s="357"/>
      <c r="M21" s="345"/>
      <c r="N21" s="345"/>
      <c r="O21" s="345"/>
      <c r="P21" s="347"/>
    </row>
    <row r="22" spans="1:16" ht="15" customHeight="1">
      <c r="A22" s="809"/>
      <c r="B22" s="788" t="s">
        <v>174</v>
      </c>
      <c r="C22" s="789"/>
      <c r="D22" s="789"/>
      <c r="E22" s="41" t="s">
        <v>170</v>
      </c>
      <c r="F22" s="41"/>
      <c r="G22" s="348">
        <f>G23+G24</f>
        <v>5.377906976744186</v>
      </c>
      <c r="H22" s="348">
        <f aca="true" t="shared" si="2" ref="H22:P22">H23+H24</f>
        <v>3.6746692797648217</v>
      </c>
      <c r="I22" s="348">
        <f t="shared" si="2"/>
        <v>7.986501687289088</v>
      </c>
      <c r="J22" s="348">
        <f t="shared" si="2"/>
        <v>15.024875621890546</v>
      </c>
      <c r="K22" s="543">
        <f t="shared" si="2"/>
        <v>13.390736342042759</v>
      </c>
      <c r="L22" s="358">
        <f t="shared" si="2"/>
        <v>16.680064308681672</v>
      </c>
      <c r="M22" s="348">
        <f t="shared" si="2"/>
        <v>8.36391732663705</v>
      </c>
      <c r="N22" s="348">
        <v>5.7</v>
      </c>
      <c r="O22" s="348">
        <f t="shared" si="2"/>
        <v>3.6789297658862874</v>
      </c>
      <c r="P22" s="349">
        <f t="shared" si="2"/>
        <v>54.54545454545454</v>
      </c>
    </row>
    <row r="23" spans="1:16" ht="15" customHeight="1">
      <c r="A23" s="809"/>
      <c r="B23" s="38"/>
      <c r="C23" s="229"/>
      <c r="D23" s="227" t="s">
        <v>266</v>
      </c>
      <c r="E23" s="228" t="s">
        <v>170</v>
      </c>
      <c r="F23" s="228"/>
      <c r="G23" s="345">
        <f>Ⅲ①!J94/Ⅲ①!J62*100</f>
        <v>5.377906976744186</v>
      </c>
      <c r="H23" s="345">
        <f>Ⅲ①!K94/Ⅲ①!K62*100</f>
        <v>3.6746692797648217</v>
      </c>
      <c r="I23" s="345">
        <f>Ⅲ①!L94/Ⅲ①!L62*100</f>
        <v>7.986501687289088</v>
      </c>
      <c r="J23" s="345">
        <f>Ⅲ①!M94/Ⅲ①!M62*100</f>
        <v>15.024875621890546</v>
      </c>
      <c r="K23" s="542">
        <f>Ⅲ①!N94/Ⅲ①!N62*100</f>
        <v>13.390736342042759</v>
      </c>
      <c r="L23" s="357">
        <f>Ⅲ①!O94/Ⅲ①!O62*100</f>
        <v>12.218649517684886</v>
      </c>
      <c r="M23" s="345">
        <f>Ⅲ①!P94/Ⅲ①!P62*100</f>
        <v>4.887000193162064</v>
      </c>
      <c r="N23" s="345">
        <f>Ⅲ①!Q94/Ⅲ①!Q62*100</f>
        <v>4.624277456647398</v>
      </c>
      <c r="O23" s="345">
        <f>Ⅲ①!R94/Ⅲ①!R62*100</f>
        <v>3.6789297658862874</v>
      </c>
      <c r="P23" s="347">
        <f>Ⅲ①!S94/Ⅲ①!S62*100</f>
        <v>54.54545454545454</v>
      </c>
    </row>
    <row r="24" spans="1:16" ht="15" customHeight="1">
      <c r="A24" s="809"/>
      <c r="B24" s="38"/>
      <c r="C24" s="230"/>
      <c r="D24" s="231" t="s">
        <v>267</v>
      </c>
      <c r="E24" s="228" t="s">
        <v>170</v>
      </c>
      <c r="F24" s="228"/>
      <c r="G24" s="345"/>
      <c r="H24" s="345"/>
      <c r="I24" s="345"/>
      <c r="J24" s="345"/>
      <c r="K24" s="542"/>
      <c r="L24" s="362">
        <f>Ⅲ①!O95/Ⅲ①!O62*100</f>
        <v>4.461414790996784</v>
      </c>
      <c r="M24" s="363">
        <f>Ⅲ①!P95/Ⅲ①!P62*100</f>
        <v>3.476917133474986</v>
      </c>
      <c r="N24" s="363">
        <f>Ⅲ①!Q95/Ⅲ①!Q62*100</f>
        <v>1.1361371337452661</v>
      </c>
      <c r="O24" s="346"/>
      <c r="P24" s="347"/>
    </row>
    <row r="25" spans="1:16" ht="15" customHeight="1" thickBot="1">
      <c r="A25" s="810"/>
      <c r="B25" s="40"/>
      <c r="C25" s="232"/>
      <c r="D25" s="231" t="s">
        <v>269</v>
      </c>
      <c r="E25" s="233" t="s">
        <v>170</v>
      </c>
      <c r="F25" s="233"/>
      <c r="G25" s="350"/>
      <c r="H25" s="350"/>
      <c r="I25" s="350"/>
      <c r="J25" s="350"/>
      <c r="K25" s="544"/>
      <c r="L25" s="359"/>
      <c r="M25" s="351"/>
      <c r="N25" s="351"/>
      <c r="O25" s="351"/>
      <c r="P25" s="352"/>
    </row>
    <row r="26" spans="1:16" ht="4.5" customHeight="1" thickTop="1">
      <c r="A26" s="55"/>
      <c r="B26" s="55"/>
      <c r="C26" s="55"/>
      <c r="D26" s="55"/>
      <c r="E26" s="56"/>
      <c r="F26" s="56"/>
      <c r="G26" s="55"/>
      <c r="H26" s="55"/>
      <c r="I26" s="55"/>
      <c r="J26" s="55"/>
      <c r="K26" s="55"/>
      <c r="L26" s="57"/>
      <c r="M26" s="57"/>
      <c r="N26" s="57"/>
      <c r="O26" s="57"/>
      <c r="P26" s="57"/>
    </row>
    <row r="27" spans="1:6" ht="14.25" customHeight="1">
      <c r="A27" s="96" t="s">
        <v>258</v>
      </c>
      <c r="B27" s="96"/>
      <c r="C27" s="96"/>
      <c r="D27" s="275"/>
      <c r="E27" s="276"/>
      <c r="F27" s="52"/>
    </row>
    <row r="28" spans="1:5" ht="13.5" customHeight="1">
      <c r="A28" s="277" t="s">
        <v>192</v>
      </c>
      <c r="B28" s="96"/>
      <c r="C28" s="96"/>
      <c r="D28" s="96"/>
      <c r="E28" s="276"/>
    </row>
    <row r="29" spans="1:5" ht="13.5" customHeight="1">
      <c r="A29" s="96" t="s">
        <v>193</v>
      </c>
      <c r="B29" s="96"/>
      <c r="C29" s="96"/>
      <c r="D29" s="96"/>
      <c r="E29" s="276"/>
    </row>
    <row r="30" spans="1:5" ht="13.5" customHeight="1">
      <c r="A30" s="96" t="s">
        <v>195</v>
      </c>
      <c r="B30" s="96"/>
      <c r="C30" s="96"/>
      <c r="D30" s="96"/>
      <c r="E30" s="276"/>
    </row>
    <row r="31" spans="1:5" ht="13.5" customHeight="1" hidden="1">
      <c r="A31" s="96" t="s">
        <v>196</v>
      </c>
      <c r="B31" s="96"/>
      <c r="C31" s="96"/>
      <c r="D31" s="96"/>
      <c r="E31" s="276"/>
    </row>
    <row r="32" spans="1:5" ht="13.5" customHeight="1" hidden="1">
      <c r="A32" s="96" t="s">
        <v>197</v>
      </c>
      <c r="B32" s="96"/>
      <c r="C32" s="96"/>
      <c r="D32" s="96"/>
      <c r="E32" s="276"/>
    </row>
    <row r="33" spans="1:5" ht="13.5" customHeight="1" hidden="1">
      <c r="A33" s="96" t="s">
        <v>198</v>
      </c>
      <c r="B33" s="96"/>
      <c r="C33" s="96"/>
      <c r="D33" s="96"/>
      <c r="E33" s="276"/>
    </row>
    <row r="34" spans="1:5" ht="13.5" customHeight="1">
      <c r="A34" s="277" t="s">
        <v>398</v>
      </c>
      <c r="B34" s="96"/>
      <c r="C34" s="96"/>
      <c r="D34" s="96"/>
      <c r="E34" s="276"/>
    </row>
    <row r="35" spans="1:5" ht="13.5" customHeight="1">
      <c r="A35" s="277" t="s">
        <v>399</v>
      </c>
      <c r="B35" s="96"/>
      <c r="C35" s="96"/>
      <c r="D35" s="96"/>
      <c r="E35" s="276"/>
    </row>
    <row r="36" spans="1:5" ht="13.5" customHeight="1">
      <c r="A36" s="277" t="s">
        <v>400</v>
      </c>
      <c r="B36" s="96"/>
      <c r="C36" s="96"/>
      <c r="D36" s="96"/>
      <c r="E36" s="276"/>
    </row>
    <row r="37" spans="1:5" ht="13.5" customHeight="1">
      <c r="A37" s="277" t="s">
        <v>401</v>
      </c>
      <c r="B37" s="96"/>
      <c r="C37" s="96"/>
      <c r="D37" s="96"/>
      <c r="E37" s="276"/>
    </row>
    <row r="38" spans="1:5" ht="13.5" customHeight="1">
      <c r="A38" s="277" t="s">
        <v>402</v>
      </c>
      <c r="B38" s="96"/>
      <c r="C38" s="96"/>
      <c r="D38" s="96"/>
      <c r="E38" s="276"/>
    </row>
    <row r="39" spans="1:5" ht="13.5" customHeight="1">
      <c r="A39" s="277" t="s">
        <v>403</v>
      </c>
      <c r="B39" s="96"/>
      <c r="C39" s="96"/>
      <c r="D39" s="96"/>
      <c r="E39" s="276"/>
    </row>
    <row r="40" spans="1:5" ht="13.5" customHeight="1">
      <c r="A40" s="277" t="s">
        <v>404</v>
      </c>
      <c r="B40" s="96"/>
      <c r="C40" s="96"/>
      <c r="D40" s="96"/>
      <c r="E40" s="276"/>
    </row>
    <row r="41" spans="1:16" ht="16.5" customHeight="1">
      <c r="A41" s="278" t="s">
        <v>259</v>
      </c>
      <c r="B41" s="278"/>
      <c r="C41" s="278"/>
      <c r="D41" s="279"/>
      <c r="E41" s="280"/>
      <c r="F41" s="58"/>
      <c r="G41" s="57"/>
      <c r="H41" s="57"/>
      <c r="I41" s="57"/>
      <c r="J41" s="57"/>
      <c r="K41" s="57"/>
      <c r="L41" s="57"/>
      <c r="M41" s="57"/>
      <c r="N41" s="57"/>
      <c r="O41" s="57"/>
      <c r="P41" s="57"/>
    </row>
    <row r="42" spans="1:5" ht="13.5" customHeight="1">
      <c r="A42" s="277" t="s">
        <v>199</v>
      </c>
      <c r="B42" s="96"/>
      <c r="C42" s="96"/>
      <c r="D42" s="96"/>
      <c r="E42" s="276"/>
    </row>
    <row r="43" spans="1:5" ht="13.5" customHeight="1">
      <c r="A43" s="96" t="s">
        <v>200</v>
      </c>
      <c r="B43" s="96"/>
      <c r="C43" s="96"/>
      <c r="D43" s="96"/>
      <c r="E43" s="276"/>
    </row>
    <row r="44" spans="1:5" ht="13.5" customHeight="1">
      <c r="A44" s="96" t="s">
        <v>431</v>
      </c>
      <c r="B44" s="96"/>
      <c r="C44" s="96"/>
      <c r="D44" s="96"/>
      <c r="E44" s="276"/>
    </row>
    <row r="45" spans="1:5" ht="13.5" customHeight="1">
      <c r="A45" s="96" t="s">
        <v>449</v>
      </c>
      <c r="B45" s="96"/>
      <c r="C45" s="96"/>
      <c r="D45" s="96"/>
      <c r="E45" s="276"/>
    </row>
    <row r="46" spans="1:5" ht="13.5" customHeight="1">
      <c r="A46" s="96" t="s">
        <v>347</v>
      </c>
      <c r="B46" s="96"/>
      <c r="C46" s="96"/>
      <c r="D46" s="96"/>
      <c r="E46" s="276"/>
    </row>
    <row r="47" spans="1:5" ht="13.5" customHeight="1">
      <c r="A47" s="96" t="s">
        <v>441</v>
      </c>
      <c r="B47" s="96"/>
      <c r="C47" s="96"/>
      <c r="D47" s="96"/>
      <c r="E47" s="276"/>
    </row>
    <row r="48" spans="1:5" ht="13.5" customHeight="1">
      <c r="A48" s="96" t="s">
        <v>442</v>
      </c>
      <c r="B48" s="96"/>
      <c r="C48" s="96"/>
      <c r="D48" s="96"/>
      <c r="E48" s="276"/>
    </row>
    <row r="49" spans="1:5" ht="13.5" customHeight="1">
      <c r="A49" s="277" t="s">
        <v>201</v>
      </c>
      <c r="B49" s="96"/>
      <c r="C49" s="96"/>
      <c r="D49" s="96"/>
      <c r="E49" s="276"/>
    </row>
    <row r="50" spans="1:5" ht="13.5" customHeight="1">
      <c r="A50" s="277" t="s">
        <v>202</v>
      </c>
      <c r="B50" s="96"/>
      <c r="C50" s="96"/>
      <c r="D50" s="96"/>
      <c r="E50" s="276"/>
    </row>
    <row r="51" spans="1:4" ht="13.5" customHeight="1">
      <c r="A51" s="91"/>
      <c r="B51" s="90"/>
      <c r="C51" s="90"/>
      <c r="D51" s="90"/>
    </row>
    <row r="52" s="76" customFormat="1" ht="18" customHeight="1">
      <c r="A52" s="78" t="s">
        <v>248</v>
      </c>
    </row>
    <row r="53" spans="8:16" s="76" customFormat="1" ht="6" customHeight="1">
      <c r="H53" s="52"/>
      <c r="I53" s="52"/>
      <c r="J53" s="52"/>
      <c r="K53" s="52"/>
      <c r="L53" s="52"/>
      <c r="M53" s="52"/>
      <c r="N53" s="52"/>
      <c r="O53" s="52"/>
      <c r="P53" s="52"/>
    </row>
    <row r="54" spans="1:16" s="76" customFormat="1" ht="19.5" customHeight="1">
      <c r="A54" s="805" t="s">
        <v>249</v>
      </c>
      <c r="B54" s="805"/>
      <c r="C54" s="805"/>
      <c r="D54" s="805"/>
      <c r="E54" s="805"/>
      <c r="F54" s="805"/>
      <c r="G54" s="695" t="s">
        <v>252</v>
      </c>
      <c r="H54" s="802"/>
      <c r="I54" s="802"/>
      <c r="J54" s="802"/>
      <c r="K54" s="802"/>
      <c r="L54" s="802"/>
      <c r="M54" s="802"/>
      <c r="N54" s="802"/>
      <c r="O54" s="802"/>
      <c r="P54" s="803"/>
    </row>
    <row r="55" spans="1:16" s="76" customFormat="1" ht="30.75" customHeight="1">
      <c r="A55" s="791" t="s">
        <v>250</v>
      </c>
      <c r="B55" s="792"/>
      <c r="C55" s="792"/>
      <c r="D55" s="792"/>
      <c r="E55" s="792"/>
      <c r="F55" s="793"/>
      <c r="G55" s="781" t="s">
        <v>242</v>
      </c>
      <c r="H55" s="782"/>
      <c r="I55" s="800"/>
      <c r="J55" s="800"/>
      <c r="K55" s="800"/>
      <c r="L55" s="800"/>
      <c r="M55" s="800"/>
      <c r="N55" s="800"/>
      <c r="O55" s="800"/>
      <c r="P55" s="801"/>
    </row>
    <row r="56" spans="1:16" s="76" customFormat="1" ht="27">
      <c r="A56" s="794"/>
      <c r="B56" s="795"/>
      <c r="C56" s="795"/>
      <c r="D56" s="795"/>
      <c r="E56" s="795"/>
      <c r="F56" s="796"/>
      <c r="G56" s="380" t="s">
        <v>343</v>
      </c>
      <c r="H56" s="406" t="s">
        <v>387</v>
      </c>
      <c r="I56" s="366" t="s">
        <v>388</v>
      </c>
      <c r="J56" s="378"/>
      <c r="K56" s="378"/>
      <c r="L56" s="378"/>
      <c r="M56" s="373"/>
      <c r="N56" s="373"/>
      <c r="O56" s="373"/>
      <c r="P56" s="374"/>
    </row>
    <row r="57" spans="1:16" s="76" customFormat="1" ht="13.5">
      <c r="A57" s="794"/>
      <c r="B57" s="795"/>
      <c r="C57" s="795"/>
      <c r="D57" s="795"/>
      <c r="E57" s="795"/>
      <c r="F57" s="796"/>
      <c r="G57" s="366" t="s">
        <v>337</v>
      </c>
      <c r="H57" s="404">
        <v>462.09</v>
      </c>
      <c r="I57" s="368">
        <v>5226</v>
      </c>
      <c r="J57" s="397"/>
      <c r="K57" s="379"/>
      <c r="L57" s="379"/>
      <c r="M57" s="397"/>
      <c r="N57" s="373"/>
      <c r="O57" s="373"/>
      <c r="P57" s="374"/>
    </row>
    <row r="58" spans="1:16" s="76" customFormat="1" ht="13.5">
      <c r="A58" s="794"/>
      <c r="B58" s="795"/>
      <c r="C58" s="795"/>
      <c r="D58" s="795"/>
      <c r="E58" s="795"/>
      <c r="F58" s="796"/>
      <c r="G58" s="366" t="s">
        <v>338</v>
      </c>
      <c r="H58" s="404">
        <v>459.9</v>
      </c>
      <c r="I58" s="368">
        <v>5172</v>
      </c>
      <c r="J58" s="397"/>
      <c r="K58" s="379"/>
      <c r="L58" s="379"/>
      <c r="M58" s="397"/>
      <c r="N58" s="373"/>
      <c r="O58" s="373"/>
      <c r="P58" s="374"/>
    </row>
    <row r="59" spans="1:16" s="76" customFormat="1" ht="13.5">
      <c r="A59" s="794"/>
      <c r="B59" s="795"/>
      <c r="C59" s="795"/>
      <c r="D59" s="795"/>
      <c r="E59" s="795"/>
      <c r="F59" s="796"/>
      <c r="G59" s="366" t="s">
        <v>339</v>
      </c>
      <c r="H59" s="404">
        <v>457.71</v>
      </c>
      <c r="I59" s="368">
        <v>5125</v>
      </c>
      <c r="J59" s="397"/>
      <c r="K59" s="379"/>
      <c r="L59" s="379"/>
      <c r="M59" s="397"/>
      <c r="N59" s="373"/>
      <c r="O59" s="373"/>
      <c r="P59" s="374"/>
    </row>
    <row r="60" spans="1:16" s="76" customFormat="1" ht="13.5">
      <c r="A60" s="794"/>
      <c r="B60" s="795"/>
      <c r="C60" s="795"/>
      <c r="D60" s="795"/>
      <c r="E60" s="795"/>
      <c r="F60" s="796"/>
      <c r="G60" s="366" t="s">
        <v>340</v>
      </c>
      <c r="H60" s="404">
        <v>455.885</v>
      </c>
      <c r="I60" s="368">
        <v>5078</v>
      </c>
      <c r="J60" s="397"/>
      <c r="K60" s="379"/>
      <c r="L60" s="379"/>
      <c r="M60" s="397"/>
      <c r="N60" s="373"/>
      <c r="O60" s="373"/>
      <c r="P60" s="374"/>
    </row>
    <row r="61" spans="1:16" s="76" customFormat="1" ht="13.5">
      <c r="A61" s="797"/>
      <c r="B61" s="798"/>
      <c r="C61" s="798"/>
      <c r="D61" s="798"/>
      <c r="E61" s="798"/>
      <c r="F61" s="799"/>
      <c r="G61" s="380" t="s">
        <v>341</v>
      </c>
      <c r="H61" s="405">
        <v>712.845</v>
      </c>
      <c r="I61" s="381">
        <v>5249</v>
      </c>
      <c r="J61" s="397"/>
      <c r="K61" s="379"/>
      <c r="L61" s="379"/>
      <c r="M61" s="397"/>
      <c r="N61" s="373"/>
      <c r="O61" s="373"/>
      <c r="P61" s="374"/>
    </row>
    <row r="62" spans="1:16" s="76" customFormat="1" ht="20.25" customHeight="1">
      <c r="A62" s="791" t="s">
        <v>251</v>
      </c>
      <c r="B62" s="792"/>
      <c r="C62" s="792"/>
      <c r="D62" s="792"/>
      <c r="E62" s="792"/>
      <c r="F62" s="793"/>
      <c r="G62" s="65" t="s">
        <v>10</v>
      </c>
      <c r="H62" s="364"/>
      <c r="I62" s="364"/>
      <c r="J62" s="364"/>
      <c r="K62" s="364"/>
      <c r="L62" s="364"/>
      <c r="M62" s="364"/>
      <c r="N62" s="364"/>
      <c r="O62" s="364"/>
      <c r="P62" s="365"/>
    </row>
    <row r="63" spans="1:16" s="76" customFormat="1" ht="19.5" customHeight="1">
      <c r="A63" s="794"/>
      <c r="B63" s="795"/>
      <c r="C63" s="795"/>
      <c r="D63" s="795"/>
      <c r="E63" s="795"/>
      <c r="F63" s="796"/>
      <c r="G63" s="785" t="s">
        <v>343</v>
      </c>
      <c r="H63" s="784" t="s">
        <v>344</v>
      </c>
      <c r="I63" s="367" t="s">
        <v>336</v>
      </c>
      <c r="J63" s="550" t="s">
        <v>379</v>
      </c>
      <c r="K63" s="784" t="s">
        <v>243</v>
      </c>
      <c r="L63" s="784"/>
      <c r="M63" s="786" t="s">
        <v>126</v>
      </c>
      <c r="N63" s="369"/>
      <c r="O63" s="370"/>
      <c r="P63" s="371"/>
    </row>
    <row r="64" spans="1:16" s="76" customFormat="1" ht="13.5">
      <c r="A64" s="794"/>
      <c r="B64" s="795"/>
      <c r="C64" s="795"/>
      <c r="D64" s="795"/>
      <c r="E64" s="795"/>
      <c r="F64" s="796"/>
      <c r="G64" s="785"/>
      <c r="H64" s="784"/>
      <c r="I64" s="367" t="s">
        <v>34</v>
      </c>
      <c r="J64" s="367" t="s">
        <v>114</v>
      </c>
      <c r="K64" s="367" t="s">
        <v>34</v>
      </c>
      <c r="L64" s="367" t="s">
        <v>114</v>
      </c>
      <c r="M64" s="786"/>
      <c r="N64" s="372"/>
      <c r="O64" s="373"/>
      <c r="P64" s="374"/>
    </row>
    <row r="65" spans="1:16" s="76" customFormat="1" ht="12" customHeight="1">
      <c r="A65" s="794"/>
      <c r="B65" s="795"/>
      <c r="C65" s="795"/>
      <c r="D65" s="795"/>
      <c r="E65" s="795"/>
      <c r="F65" s="796"/>
      <c r="G65" s="366" t="s">
        <v>337</v>
      </c>
      <c r="H65" s="368">
        <v>15300</v>
      </c>
      <c r="I65" s="368"/>
      <c r="J65" s="398">
        <v>11131</v>
      </c>
      <c r="K65" s="368">
        <v>5543</v>
      </c>
      <c r="L65" s="368">
        <f>30407-H65</f>
        <v>15107</v>
      </c>
      <c r="M65" s="398">
        <f>SUM(H65:L65)</f>
        <v>47081</v>
      </c>
      <c r="N65" s="372"/>
      <c r="O65" s="373"/>
      <c r="P65" s="374"/>
    </row>
    <row r="66" spans="1:16" s="76" customFormat="1" ht="13.5">
      <c r="A66" s="794"/>
      <c r="B66" s="795"/>
      <c r="C66" s="795"/>
      <c r="D66" s="795"/>
      <c r="E66" s="795"/>
      <c r="F66" s="796"/>
      <c r="G66" s="366" t="s">
        <v>338</v>
      </c>
      <c r="H66" s="368">
        <v>11400</v>
      </c>
      <c r="I66" s="368"/>
      <c r="J66" s="398">
        <v>17971</v>
      </c>
      <c r="K66" s="368">
        <v>5150</v>
      </c>
      <c r="L66" s="368">
        <f>25301-H66</f>
        <v>13901</v>
      </c>
      <c r="M66" s="398">
        <f>SUM(H66:L66)</f>
        <v>48422</v>
      </c>
      <c r="N66" s="372"/>
      <c r="O66" s="373"/>
      <c r="P66" s="374"/>
    </row>
    <row r="67" spans="1:16" s="76" customFormat="1" ht="13.5">
      <c r="A67" s="794"/>
      <c r="B67" s="795"/>
      <c r="C67" s="795"/>
      <c r="D67" s="795"/>
      <c r="E67" s="795"/>
      <c r="F67" s="796"/>
      <c r="G67" s="366" t="s">
        <v>339</v>
      </c>
      <c r="H67" s="368">
        <v>9600</v>
      </c>
      <c r="I67" s="368"/>
      <c r="J67" s="398">
        <v>5661</v>
      </c>
      <c r="K67" s="368">
        <v>4867</v>
      </c>
      <c r="L67" s="368">
        <f>23210-H67</f>
        <v>13610</v>
      </c>
      <c r="M67" s="398">
        <f>SUM(H67:L67)</f>
        <v>33738</v>
      </c>
      <c r="N67" s="372"/>
      <c r="O67" s="373"/>
      <c r="P67" s="374"/>
    </row>
    <row r="68" spans="1:16" s="76" customFormat="1" ht="13.5">
      <c r="A68" s="794"/>
      <c r="B68" s="795"/>
      <c r="C68" s="795"/>
      <c r="D68" s="795"/>
      <c r="E68" s="795"/>
      <c r="F68" s="796"/>
      <c r="G68" s="366" t="s">
        <v>340</v>
      </c>
      <c r="H68" s="368">
        <v>200</v>
      </c>
      <c r="I68" s="368">
        <v>10000</v>
      </c>
      <c r="J68" s="398"/>
      <c r="K68" s="368">
        <v>4590</v>
      </c>
      <c r="L68" s="368">
        <f>13239-H68</f>
        <v>13039</v>
      </c>
      <c r="M68" s="398">
        <f>SUM(H68:L68)</f>
        <v>27829</v>
      </c>
      <c r="N68" s="372"/>
      <c r="O68" s="373"/>
      <c r="P68" s="374"/>
    </row>
    <row r="69" spans="1:16" s="76" customFormat="1" ht="13.5">
      <c r="A69" s="797"/>
      <c r="B69" s="798"/>
      <c r="C69" s="798"/>
      <c r="D69" s="798"/>
      <c r="E69" s="798"/>
      <c r="F69" s="799"/>
      <c r="G69" s="366" t="s">
        <v>341</v>
      </c>
      <c r="H69" s="368" t="s">
        <v>342</v>
      </c>
      <c r="I69" s="368">
        <v>30000</v>
      </c>
      <c r="J69" s="398"/>
      <c r="K69" s="368">
        <v>4322</v>
      </c>
      <c r="L69" s="368">
        <f>11977</f>
        <v>11977</v>
      </c>
      <c r="M69" s="398">
        <f>SUM(H69:L69)</f>
        <v>46299</v>
      </c>
      <c r="N69" s="375"/>
      <c r="O69" s="376"/>
      <c r="P69" s="377"/>
    </row>
    <row r="70" spans="1:16" ht="45.75" customHeight="1">
      <c r="A70" s="787" t="s">
        <v>253</v>
      </c>
      <c r="B70" s="787"/>
      <c r="C70" s="787"/>
      <c r="D70" s="787"/>
      <c r="E70" s="787"/>
      <c r="F70" s="787"/>
      <c r="G70" s="781" t="s">
        <v>345</v>
      </c>
      <c r="H70" s="782"/>
      <c r="I70" s="782"/>
      <c r="J70" s="782"/>
      <c r="K70" s="782"/>
      <c r="L70" s="782"/>
      <c r="M70" s="782"/>
      <c r="N70" s="782"/>
      <c r="O70" s="782"/>
      <c r="P70" s="783"/>
    </row>
    <row r="71" spans="1:16" ht="54" customHeight="1">
      <c r="A71" s="787" t="s">
        <v>254</v>
      </c>
      <c r="B71" s="787"/>
      <c r="C71" s="787"/>
      <c r="D71" s="787"/>
      <c r="E71" s="787"/>
      <c r="F71" s="787"/>
      <c r="G71" s="781" t="s">
        <v>244</v>
      </c>
      <c r="H71" s="782"/>
      <c r="I71" s="782"/>
      <c r="J71" s="782"/>
      <c r="K71" s="782"/>
      <c r="L71" s="782"/>
      <c r="M71" s="782"/>
      <c r="N71" s="782"/>
      <c r="O71" s="782"/>
      <c r="P71" s="783"/>
    </row>
    <row r="72" spans="1:16" ht="15" customHeight="1">
      <c r="A72" s="76"/>
      <c r="B72" s="77"/>
      <c r="C72" s="77"/>
      <c r="D72" s="77"/>
      <c r="E72" s="77"/>
      <c r="F72" s="77"/>
      <c r="G72" s="77"/>
      <c r="H72" s="77"/>
      <c r="I72" s="77"/>
      <c r="J72" s="77"/>
      <c r="K72" s="77"/>
      <c r="L72" s="77"/>
      <c r="M72" s="77"/>
      <c r="N72" s="77"/>
      <c r="O72" s="76"/>
      <c r="P72" s="76"/>
    </row>
    <row r="73" spans="1:16" ht="15" customHeight="1">
      <c r="A73" s="12" t="s">
        <v>256</v>
      </c>
      <c r="B73" s="77"/>
      <c r="C73" s="77"/>
      <c r="D73" s="77"/>
      <c r="E73" s="77"/>
      <c r="F73" s="77"/>
      <c r="G73" s="77"/>
      <c r="H73" s="77"/>
      <c r="I73" s="77"/>
      <c r="J73" s="77"/>
      <c r="K73" s="77"/>
      <c r="L73" s="77"/>
      <c r="M73" s="77"/>
      <c r="N73" s="77"/>
      <c r="O73" s="76"/>
      <c r="P73" s="76"/>
    </row>
    <row r="74" spans="1:16" ht="15" customHeight="1">
      <c r="A74" s="12" t="s">
        <v>255</v>
      </c>
      <c r="B74" s="76"/>
      <c r="C74" s="76"/>
      <c r="D74" s="76"/>
      <c r="E74" s="76"/>
      <c r="F74" s="76"/>
      <c r="G74" s="76"/>
      <c r="H74" s="76"/>
      <c r="I74" s="76"/>
      <c r="J74" s="76"/>
      <c r="K74" s="76"/>
      <c r="L74" s="76"/>
      <c r="M74" s="76"/>
      <c r="N74" s="76"/>
      <c r="O74" s="76"/>
      <c r="P74" s="76"/>
    </row>
    <row r="75" spans="1:16" ht="15" customHeight="1">
      <c r="A75" s="57"/>
      <c r="B75" s="57"/>
      <c r="C75" s="57"/>
      <c r="D75" s="57"/>
      <c r="E75" s="58"/>
      <c r="F75" s="58"/>
      <c r="G75" s="57"/>
      <c r="H75" s="57"/>
      <c r="I75" s="57"/>
      <c r="J75" s="57"/>
      <c r="K75" s="57"/>
      <c r="L75" s="57"/>
      <c r="M75" s="57"/>
      <c r="N75" s="57"/>
      <c r="O75" s="57"/>
      <c r="P75" s="57"/>
    </row>
    <row r="76" spans="1:16" ht="15" customHeight="1">
      <c r="A76" s="57"/>
      <c r="B76" s="57"/>
      <c r="C76" s="57"/>
      <c r="D76" s="57"/>
      <c r="E76" s="58"/>
      <c r="F76" s="58"/>
      <c r="G76" s="57"/>
      <c r="H76" s="57"/>
      <c r="I76" s="57"/>
      <c r="J76" s="57"/>
      <c r="K76" s="57"/>
      <c r="L76" s="57"/>
      <c r="M76" s="57"/>
      <c r="N76" s="57"/>
      <c r="O76" s="57"/>
      <c r="P76" s="57"/>
    </row>
    <row r="77" spans="1:16" ht="15" customHeight="1">
      <c r="A77" s="57"/>
      <c r="B77" s="57"/>
      <c r="C77" s="57"/>
      <c r="D77" s="57"/>
      <c r="E77" s="58"/>
      <c r="F77" s="58"/>
      <c r="G77" s="57"/>
      <c r="H77" s="57"/>
      <c r="I77" s="57"/>
      <c r="J77" s="57"/>
      <c r="K77" s="57"/>
      <c r="L77" s="57"/>
      <c r="M77" s="57"/>
      <c r="N77" s="57"/>
      <c r="O77" s="57"/>
      <c r="P77" s="57"/>
    </row>
    <row r="78" spans="1:16" ht="15" customHeight="1">
      <c r="A78" s="57"/>
      <c r="B78" s="57"/>
      <c r="C78" s="57"/>
      <c r="D78" s="57"/>
      <c r="E78" s="58"/>
      <c r="F78" s="58"/>
      <c r="G78" s="57"/>
      <c r="H78" s="57"/>
      <c r="I78" s="57"/>
      <c r="J78" s="57"/>
      <c r="K78" s="57"/>
      <c r="L78" s="57"/>
      <c r="M78" s="57"/>
      <c r="N78" s="57"/>
      <c r="O78" s="57"/>
      <c r="P78" s="57"/>
    </row>
    <row r="79" spans="1:16" ht="15" customHeight="1">
      <c r="A79" s="57"/>
      <c r="B79" s="57"/>
      <c r="C79" s="57"/>
      <c r="D79" s="57"/>
      <c r="E79" s="58"/>
      <c r="F79" s="58"/>
      <c r="G79" s="57"/>
      <c r="H79" s="57"/>
      <c r="I79" s="57"/>
      <c r="J79" s="57"/>
      <c r="K79" s="57"/>
      <c r="L79" s="57"/>
      <c r="M79" s="57"/>
      <c r="N79" s="57"/>
      <c r="O79" s="57"/>
      <c r="P79" s="57"/>
    </row>
    <row r="80" spans="1:16" ht="15" customHeight="1">
      <c r="A80" s="57"/>
      <c r="B80" s="57"/>
      <c r="C80" s="57"/>
      <c r="D80" s="57"/>
      <c r="E80" s="58"/>
      <c r="F80" s="58"/>
      <c r="G80" s="57"/>
      <c r="H80" s="57"/>
      <c r="I80" s="57"/>
      <c r="J80" s="57"/>
      <c r="K80" s="57"/>
      <c r="L80" s="57"/>
      <c r="M80" s="57"/>
      <c r="N80" s="57"/>
      <c r="O80" s="57"/>
      <c r="P80" s="57"/>
    </row>
    <row r="81" spans="1:16" ht="15" customHeight="1">
      <c r="A81" s="57"/>
      <c r="B81" s="57"/>
      <c r="C81" s="57"/>
      <c r="D81" s="57"/>
      <c r="E81" s="58"/>
      <c r="F81" s="58"/>
      <c r="G81" s="57"/>
      <c r="H81" s="57"/>
      <c r="I81" s="57"/>
      <c r="J81" s="57"/>
      <c r="K81" s="57"/>
      <c r="L81" s="57"/>
      <c r="M81" s="57"/>
      <c r="N81" s="57"/>
      <c r="O81" s="57"/>
      <c r="P81" s="57"/>
    </row>
    <row r="82" spans="1:16" ht="13.5">
      <c r="A82" s="57"/>
      <c r="B82" s="57"/>
      <c r="C82" s="57"/>
      <c r="D82" s="57"/>
      <c r="E82" s="58"/>
      <c r="F82" s="58"/>
      <c r="G82" s="57"/>
      <c r="H82" s="57"/>
      <c r="I82" s="57"/>
      <c r="J82" s="57"/>
      <c r="K82" s="57"/>
      <c r="L82" s="57"/>
      <c r="M82" s="57"/>
      <c r="N82" s="57"/>
      <c r="O82" s="57"/>
      <c r="P82" s="57"/>
    </row>
    <row r="83" spans="1:16" ht="13.5">
      <c r="A83" s="57"/>
      <c r="B83" s="57"/>
      <c r="C83" s="57"/>
      <c r="D83" s="57"/>
      <c r="E83" s="58"/>
      <c r="F83" s="58"/>
      <c r="G83" s="57"/>
      <c r="H83" s="57"/>
      <c r="I83" s="57"/>
      <c r="J83" s="57"/>
      <c r="K83" s="57"/>
      <c r="L83" s="57"/>
      <c r="M83" s="57"/>
      <c r="N83" s="57"/>
      <c r="O83" s="57"/>
      <c r="P83" s="57"/>
    </row>
    <row r="84" spans="1:16" ht="13.5">
      <c r="A84" s="57"/>
      <c r="B84" s="57"/>
      <c r="C84" s="57"/>
      <c r="D84" s="57"/>
      <c r="E84" s="58"/>
      <c r="F84" s="58"/>
      <c r="G84" s="57"/>
      <c r="H84" s="57"/>
      <c r="I84" s="57"/>
      <c r="J84" s="57"/>
      <c r="K84" s="57"/>
      <c r="L84" s="57"/>
      <c r="M84" s="57"/>
      <c r="N84" s="57"/>
      <c r="O84" s="57"/>
      <c r="P84" s="57"/>
    </row>
    <row r="85" spans="1:16" ht="13.5">
      <c r="A85" s="57"/>
      <c r="B85" s="57"/>
      <c r="C85" s="57"/>
      <c r="D85" s="57"/>
      <c r="E85" s="58"/>
      <c r="F85" s="58"/>
      <c r="G85" s="57"/>
      <c r="H85" s="57"/>
      <c r="I85" s="57"/>
      <c r="J85" s="57"/>
      <c r="K85" s="57"/>
      <c r="L85" s="57"/>
      <c r="M85" s="57"/>
      <c r="N85" s="57"/>
      <c r="O85" s="57"/>
      <c r="P85" s="57"/>
    </row>
    <row r="86" spans="1:16" ht="13.5">
      <c r="A86" s="57"/>
      <c r="B86" s="57"/>
      <c r="C86" s="57"/>
      <c r="D86" s="57"/>
      <c r="E86" s="58"/>
      <c r="F86" s="58"/>
      <c r="G86" s="57"/>
      <c r="H86" s="57"/>
      <c r="I86" s="57"/>
      <c r="J86" s="57"/>
      <c r="K86" s="57"/>
      <c r="L86" s="57"/>
      <c r="M86" s="57"/>
      <c r="N86" s="57"/>
      <c r="O86" s="57"/>
      <c r="P86" s="57"/>
    </row>
    <row r="87" ht="13.5">
      <c r="A87" s="53"/>
    </row>
  </sheetData>
  <mergeCells count="18">
    <mergeCell ref="G55:P55"/>
    <mergeCell ref="G54:P54"/>
    <mergeCell ref="O1:P1"/>
    <mergeCell ref="A54:F54"/>
    <mergeCell ref="A16:D16"/>
    <mergeCell ref="A17:A25"/>
    <mergeCell ref="A71:F71"/>
    <mergeCell ref="B22:D22"/>
    <mergeCell ref="B17:D17"/>
    <mergeCell ref="A70:F70"/>
    <mergeCell ref="A62:F69"/>
    <mergeCell ref="A55:F61"/>
    <mergeCell ref="G70:P70"/>
    <mergeCell ref="G71:P71"/>
    <mergeCell ref="K63:L63"/>
    <mergeCell ref="H63:H64"/>
    <mergeCell ref="G63:G64"/>
    <mergeCell ref="M63:M64"/>
  </mergeCells>
  <printOptions horizontalCentered="1"/>
  <pageMargins left="0.1968503937007874" right="0.1968503937007874" top="0.35" bottom="0.2" header="0.1968503937007874" footer="0.1968503937007874"/>
  <pageSetup horizontalDpi="600" verticalDpi="600" orientation="landscape" paperSize="9" scale="90" r:id="rId2"/>
  <rowBreaks count="1" manualBreakCount="1">
    <brk id="50" max="255" man="1"/>
  </rowBreaks>
  <drawing r:id="rId1"/>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B23" sqref="B23:E23"/>
    </sheetView>
  </sheetViews>
  <sheetFormatPr defaultColWidth="8.796875" defaultRowHeight="15"/>
  <cols>
    <col min="1" max="2" width="3.59765625" style="52" customWidth="1"/>
    <col min="3" max="3" width="20.59765625" style="52" customWidth="1"/>
    <col min="4" max="4" width="4" style="53" bestFit="1" customWidth="1"/>
    <col min="5" max="5" width="5.59765625" style="53" customWidth="1"/>
    <col min="6" max="16" width="10.09765625" style="52" customWidth="1"/>
    <col min="17" max="16384" width="9" style="52" customWidth="1"/>
  </cols>
  <sheetData>
    <row r="1" spans="1:16" ht="6" customHeight="1">
      <c r="A1" s="57"/>
      <c r="B1" s="57"/>
      <c r="C1" s="57"/>
      <c r="D1" s="58"/>
      <c r="E1" s="58"/>
      <c r="F1" s="57"/>
      <c r="G1" s="57"/>
      <c r="H1" s="57"/>
      <c r="I1" s="57"/>
      <c r="J1" s="57"/>
      <c r="K1" s="57"/>
      <c r="L1" s="57"/>
      <c r="M1" s="57"/>
      <c r="N1" s="57"/>
      <c r="O1" s="57"/>
      <c r="P1" s="57"/>
    </row>
    <row r="2" s="76" customFormat="1" ht="18" customHeight="1">
      <c r="A2" s="6" t="s">
        <v>13</v>
      </c>
    </row>
    <row r="3" spans="7:16" s="76" customFormat="1" ht="6" customHeight="1">
      <c r="G3" s="52"/>
      <c r="H3" s="52"/>
      <c r="I3" s="52"/>
      <c r="J3" s="52"/>
      <c r="K3" s="52"/>
      <c r="L3" s="52"/>
      <c r="M3" s="52"/>
      <c r="N3" s="52"/>
      <c r="O3" s="52"/>
      <c r="P3" s="52"/>
    </row>
    <row r="4" spans="1:16" s="76" customFormat="1" ht="19.5" customHeight="1">
      <c r="A4" s="805" t="s">
        <v>263</v>
      </c>
      <c r="B4" s="805"/>
      <c r="C4" s="805"/>
      <c r="D4" s="805"/>
      <c r="E4" s="805"/>
      <c r="F4" s="805" t="s">
        <v>491</v>
      </c>
      <c r="G4" s="805"/>
      <c r="H4" s="805"/>
      <c r="I4" s="805"/>
      <c r="J4" s="805"/>
      <c r="K4" s="805"/>
      <c r="L4" s="805"/>
      <c r="M4" s="805"/>
      <c r="N4" s="805"/>
      <c r="O4" s="805"/>
      <c r="P4" s="805"/>
    </row>
    <row r="5" spans="1:16" s="76" customFormat="1" ht="51" customHeight="1">
      <c r="A5" s="821" t="s">
        <v>293</v>
      </c>
      <c r="B5" s="819"/>
      <c r="C5" s="819"/>
      <c r="D5" s="819"/>
      <c r="E5" s="820"/>
      <c r="F5" s="823"/>
      <c r="G5" s="823"/>
      <c r="H5" s="823"/>
      <c r="I5" s="823"/>
      <c r="J5" s="823"/>
      <c r="K5" s="823"/>
      <c r="L5" s="823"/>
      <c r="M5" s="823"/>
      <c r="N5" s="823"/>
      <c r="O5" s="823"/>
      <c r="P5" s="823"/>
    </row>
    <row r="6" spans="1:16" s="76" customFormat="1" ht="60" customHeight="1">
      <c r="A6" s="92"/>
      <c r="B6" s="819" t="s">
        <v>432</v>
      </c>
      <c r="C6" s="819"/>
      <c r="D6" s="819"/>
      <c r="E6" s="820"/>
      <c r="F6" s="814" t="s">
        <v>381</v>
      </c>
      <c r="G6" s="815"/>
      <c r="H6" s="815"/>
      <c r="I6" s="815"/>
      <c r="J6" s="815"/>
      <c r="K6" s="815"/>
      <c r="L6" s="815"/>
      <c r="M6" s="815"/>
      <c r="N6" s="815"/>
      <c r="O6" s="815"/>
      <c r="P6" s="816"/>
    </row>
    <row r="7" spans="1:16" s="76" customFormat="1" ht="51" customHeight="1">
      <c r="A7" s="92"/>
      <c r="B7" s="824" t="s">
        <v>433</v>
      </c>
      <c r="C7" s="819"/>
      <c r="D7" s="819"/>
      <c r="E7" s="820"/>
      <c r="F7" s="814" t="s">
        <v>234</v>
      </c>
      <c r="G7" s="815"/>
      <c r="H7" s="815"/>
      <c r="I7" s="815"/>
      <c r="J7" s="815"/>
      <c r="K7" s="815"/>
      <c r="L7" s="815"/>
      <c r="M7" s="815"/>
      <c r="N7" s="815"/>
      <c r="O7" s="815"/>
      <c r="P7" s="816"/>
    </row>
    <row r="8" spans="1:16" s="76" customFormat="1" ht="66" customHeight="1">
      <c r="A8" s="92"/>
      <c r="B8" s="92"/>
      <c r="C8" s="819" t="s">
        <v>437</v>
      </c>
      <c r="D8" s="819"/>
      <c r="E8" s="820"/>
      <c r="F8" s="814" t="s">
        <v>385</v>
      </c>
      <c r="G8" s="815"/>
      <c r="H8" s="815"/>
      <c r="I8" s="815"/>
      <c r="J8" s="815"/>
      <c r="K8" s="815"/>
      <c r="L8" s="815"/>
      <c r="M8" s="815"/>
      <c r="N8" s="815"/>
      <c r="O8" s="815"/>
      <c r="P8" s="816"/>
    </row>
    <row r="9" spans="1:16" s="76" customFormat="1" ht="66" customHeight="1">
      <c r="A9" s="92"/>
      <c r="B9" s="92"/>
      <c r="C9" s="819" t="s">
        <v>438</v>
      </c>
      <c r="D9" s="819"/>
      <c r="E9" s="820"/>
      <c r="F9" s="814" t="s">
        <v>380</v>
      </c>
      <c r="G9" s="815"/>
      <c r="H9" s="815"/>
      <c r="I9" s="815"/>
      <c r="J9" s="815"/>
      <c r="K9" s="815"/>
      <c r="L9" s="815"/>
      <c r="M9" s="815"/>
      <c r="N9" s="815"/>
      <c r="O9" s="815"/>
      <c r="P9" s="816"/>
    </row>
    <row r="10" spans="1:16" s="76" customFormat="1" ht="66" customHeight="1">
      <c r="A10" s="92"/>
      <c r="B10" s="92"/>
      <c r="C10" s="819" t="s">
        <v>434</v>
      </c>
      <c r="D10" s="819"/>
      <c r="E10" s="820"/>
      <c r="F10" s="814" t="s">
        <v>236</v>
      </c>
      <c r="G10" s="815"/>
      <c r="H10" s="815"/>
      <c r="I10" s="815"/>
      <c r="J10" s="815"/>
      <c r="K10" s="815"/>
      <c r="L10" s="815"/>
      <c r="M10" s="815"/>
      <c r="N10" s="815"/>
      <c r="O10" s="815"/>
      <c r="P10" s="816"/>
    </row>
    <row r="11" spans="1:16" s="76" customFormat="1" ht="66" customHeight="1">
      <c r="A11" s="93"/>
      <c r="B11" s="93"/>
      <c r="C11" s="819" t="s">
        <v>435</v>
      </c>
      <c r="D11" s="819"/>
      <c r="E11" s="820"/>
      <c r="F11" s="814" t="s">
        <v>235</v>
      </c>
      <c r="G11" s="815"/>
      <c r="H11" s="815"/>
      <c r="I11" s="815"/>
      <c r="J11" s="815"/>
      <c r="K11" s="815"/>
      <c r="L11" s="815"/>
      <c r="M11" s="815"/>
      <c r="N11" s="815"/>
      <c r="O11" s="815"/>
      <c r="P11" s="816"/>
    </row>
    <row r="12" spans="1:16" s="76" customFormat="1" ht="51" customHeight="1">
      <c r="A12" s="828" t="s">
        <v>294</v>
      </c>
      <c r="B12" s="819"/>
      <c r="C12" s="819"/>
      <c r="D12" s="819"/>
      <c r="E12" s="820"/>
      <c r="F12" s="823"/>
      <c r="G12" s="823"/>
      <c r="H12" s="823"/>
      <c r="I12" s="823"/>
      <c r="J12" s="823"/>
      <c r="K12" s="823"/>
      <c r="L12" s="823"/>
      <c r="M12" s="823"/>
      <c r="N12" s="823"/>
      <c r="O12" s="823"/>
      <c r="P12" s="823"/>
    </row>
    <row r="13" spans="1:16" s="76" customFormat="1" ht="66" customHeight="1">
      <c r="A13" s="92"/>
      <c r="B13" s="819" t="s">
        <v>439</v>
      </c>
      <c r="C13" s="819"/>
      <c r="D13" s="819"/>
      <c r="E13" s="820"/>
      <c r="F13" s="811" t="s">
        <v>231</v>
      </c>
      <c r="G13" s="812"/>
      <c r="H13" s="812"/>
      <c r="I13" s="812"/>
      <c r="J13" s="812"/>
      <c r="K13" s="812"/>
      <c r="L13" s="812"/>
      <c r="M13" s="812"/>
      <c r="N13" s="812"/>
      <c r="O13" s="812"/>
      <c r="P13" s="813"/>
    </row>
    <row r="14" spans="1:16" s="76" customFormat="1" ht="66" customHeight="1">
      <c r="A14" s="93"/>
      <c r="B14" s="819" t="s">
        <v>440</v>
      </c>
      <c r="C14" s="819"/>
      <c r="D14" s="819"/>
      <c r="E14" s="820"/>
      <c r="F14" s="811" t="s">
        <v>346</v>
      </c>
      <c r="G14" s="812"/>
      <c r="H14" s="812"/>
      <c r="I14" s="812"/>
      <c r="J14" s="812"/>
      <c r="K14" s="812"/>
      <c r="L14" s="812"/>
      <c r="M14" s="812"/>
      <c r="N14" s="812"/>
      <c r="O14" s="812"/>
      <c r="P14" s="813"/>
    </row>
    <row r="15" spans="1:16" ht="6" customHeight="1">
      <c r="A15" s="57"/>
      <c r="B15" s="57"/>
      <c r="C15" s="57"/>
      <c r="D15" s="58"/>
      <c r="E15" s="58"/>
      <c r="F15" s="57"/>
      <c r="G15" s="57"/>
      <c r="H15" s="57"/>
      <c r="I15" s="57"/>
      <c r="J15" s="57"/>
      <c r="K15" s="57"/>
      <c r="L15" s="57"/>
      <c r="M15" s="57"/>
      <c r="N15" s="57"/>
      <c r="O15" s="57"/>
      <c r="P15" s="57"/>
    </row>
    <row r="16" s="76" customFormat="1" ht="18" customHeight="1">
      <c r="A16" s="6" t="s">
        <v>455</v>
      </c>
    </row>
    <row r="17" spans="7:16" s="76" customFormat="1" ht="6" customHeight="1">
      <c r="G17" s="52"/>
      <c r="H17" s="52"/>
      <c r="I17" s="52"/>
      <c r="J17" s="52"/>
      <c r="K17" s="52"/>
      <c r="L17" s="52"/>
      <c r="M17" s="52"/>
      <c r="N17" s="52"/>
      <c r="O17" s="52"/>
      <c r="P17" s="52"/>
    </row>
    <row r="18" spans="1:16" s="76" customFormat="1" ht="19.5" customHeight="1">
      <c r="A18" s="805" t="s">
        <v>263</v>
      </c>
      <c r="B18" s="805"/>
      <c r="C18" s="805"/>
      <c r="D18" s="805"/>
      <c r="E18" s="805"/>
      <c r="F18" s="805" t="s">
        <v>491</v>
      </c>
      <c r="G18" s="805"/>
      <c r="H18" s="805"/>
      <c r="I18" s="805"/>
      <c r="J18" s="805"/>
      <c r="K18" s="805"/>
      <c r="L18" s="805"/>
      <c r="M18" s="805"/>
      <c r="N18" s="805"/>
      <c r="O18" s="805"/>
      <c r="P18" s="805"/>
    </row>
    <row r="19" spans="1:16" s="76" customFormat="1" ht="108" customHeight="1">
      <c r="A19" s="821" t="s">
        <v>295</v>
      </c>
      <c r="B19" s="819"/>
      <c r="C19" s="819"/>
      <c r="D19" s="819"/>
      <c r="E19" s="820"/>
      <c r="F19" s="811" t="s">
        <v>383</v>
      </c>
      <c r="G19" s="812"/>
      <c r="H19" s="812"/>
      <c r="I19" s="812"/>
      <c r="J19" s="812"/>
      <c r="K19" s="812"/>
      <c r="L19" s="812"/>
      <c r="M19" s="812"/>
      <c r="N19" s="812"/>
      <c r="O19" s="812"/>
      <c r="P19" s="813"/>
    </row>
    <row r="20" spans="1:16" s="76" customFormat="1" ht="54.75" customHeight="1">
      <c r="A20" s="93"/>
      <c r="B20" s="819" t="s">
        <v>453</v>
      </c>
      <c r="C20" s="819"/>
      <c r="D20" s="819"/>
      <c r="E20" s="820"/>
      <c r="F20" s="817"/>
      <c r="G20" s="818"/>
      <c r="H20" s="818"/>
      <c r="I20" s="818"/>
      <c r="J20" s="818"/>
      <c r="K20" s="818"/>
      <c r="L20" s="818"/>
      <c r="M20" s="818"/>
      <c r="N20" s="818"/>
      <c r="O20" s="818"/>
      <c r="P20" s="818"/>
    </row>
    <row r="21" spans="1:16" s="76" customFormat="1" ht="60" customHeight="1">
      <c r="A21" s="821" t="s">
        <v>296</v>
      </c>
      <c r="B21" s="819"/>
      <c r="C21" s="819"/>
      <c r="D21" s="819"/>
      <c r="E21" s="820"/>
      <c r="F21" s="814"/>
      <c r="G21" s="815"/>
      <c r="H21" s="815"/>
      <c r="I21" s="815"/>
      <c r="J21" s="815"/>
      <c r="K21" s="815"/>
      <c r="L21" s="815"/>
      <c r="M21" s="815"/>
      <c r="N21" s="815"/>
      <c r="O21" s="815"/>
      <c r="P21" s="816"/>
    </row>
    <row r="22" spans="1:16" s="76" customFormat="1" ht="60" customHeight="1">
      <c r="A22" s="92"/>
      <c r="B22" s="819" t="s">
        <v>454</v>
      </c>
      <c r="C22" s="819"/>
      <c r="D22" s="819"/>
      <c r="E22" s="820"/>
      <c r="F22" s="811" t="s">
        <v>229</v>
      </c>
      <c r="G22" s="812"/>
      <c r="H22" s="812"/>
      <c r="I22" s="812"/>
      <c r="J22" s="812"/>
      <c r="K22" s="812"/>
      <c r="L22" s="812"/>
      <c r="M22" s="812"/>
      <c r="N22" s="812"/>
      <c r="O22" s="812"/>
      <c r="P22" s="813"/>
    </row>
    <row r="23" spans="1:16" s="76" customFormat="1" ht="60" customHeight="1">
      <c r="A23" s="93"/>
      <c r="B23" s="819" t="s">
        <v>436</v>
      </c>
      <c r="C23" s="819"/>
      <c r="D23" s="819"/>
      <c r="E23" s="820"/>
      <c r="F23" s="814" t="s">
        <v>230</v>
      </c>
      <c r="G23" s="815"/>
      <c r="H23" s="815"/>
      <c r="I23" s="815"/>
      <c r="J23" s="815"/>
      <c r="K23" s="815"/>
      <c r="L23" s="815"/>
      <c r="M23" s="815"/>
      <c r="N23" s="815"/>
      <c r="O23" s="815"/>
      <c r="P23" s="816"/>
    </row>
    <row r="24" spans="1:16" s="76" customFormat="1" ht="60" customHeight="1">
      <c r="A24" s="822" t="s">
        <v>297</v>
      </c>
      <c r="B24" s="819"/>
      <c r="C24" s="819"/>
      <c r="D24" s="819"/>
      <c r="E24" s="820"/>
      <c r="F24" s="825" t="s">
        <v>237</v>
      </c>
      <c r="G24" s="826"/>
      <c r="H24" s="826"/>
      <c r="I24" s="826"/>
      <c r="J24" s="826"/>
      <c r="K24" s="826"/>
      <c r="L24" s="826"/>
      <c r="M24" s="826"/>
      <c r="N24" s="826"/>
      <c r="O24" s="826"/>
      <c r="P24" s="827"/>
    </row>
    <row r="25" spans="2:13" s="76" customFormat="1" ht="4.5" customHeight="1">
      <c r="B25" s="77"/>
      <c r="C25" s="77"/>
      <c r="D25" s="77"/>
      <c r="E25" s="77"/>
      <c r="F25" s="77"/>
      <c r="G25" s="77"/>
      <c r="H25" s="77"/>
      <c r="I25" s="77"/>
      <c r="J25" s="77"/>
      <c r="K25" s="77"/>
      <c r="L25" s="77"/>
      <c r="M25" s="77"/>
    </row>
    <row r="26" s="76" customFormat="1" ht="15" customHeight="1">
      <c r="A26" s="12" t="s">
        <v>468</v>
      </c>
    </row>
    <row r="27" s="76" customFormat="1" ht="15" customHeight="1">
      <c r="A27" s="12" t="s">
        <v>469</v>
      </c>
    </row>
    <row r="28" s="76" customFormat="1" ht="15" customHeight="1">
      <c r="A28" s="12" t="s">
        <v>365</v>
      </c>
    </row>
    <row r="29" s="76" customFormat="1" ht="15" customHeight="1">
      <c r="A29" s="12" t="s">
        <v>270</v>
      </c>
    </row>
    <row r="30" s="76" customFormat="1" ht="15" customHeight="1">
      <c r="A30" s="12" t="s">
        <v>361</v>
      </c>
    </row>
    <row r="31" spans="1:16" ht="15" customHeight="1">
      <c r="A31" s="57"/>
      <c r="B31" s="57"/>
      <c r="C31" s="57"/>
      <c r="D31" s="58"/>
      <c r="E31" s="58"/>
      <c r="F31" s="57"/>
      <c r="G31" s="57"/>
      <c r="H31" s="57"/>
      <c r="I31" s="57"/>
      <c r="J31" s="57"/>
      <c r="K31" s="57"/>
      <c r="L31" s="57"/>
      <c r="M31" s="57"/>
      <c r="N31" s="57"/>
      <c r="O31" s="57"/>
      <c r="P31" s="57"/>
    </row>
    <row r="32" spans="1:16" ht="15" customHeight="1">
      <c r="A32" s="57"/>
      <c r="B32" s="57"/>
      <c r="C32" s="57"/>
      <c r="D32" s="58"/>
      <c r="E32" s="58"/>
      <c r="F32" s="57"/>
      <c r="G32" s="57"/>
      <c r="H32" s="57"/>
      <c r="I32" s="57"/>
      <c r="J32" s="57"/>
      <c r="K32" s="57"/>
      <c r="L32" s="57"/>
      <c r="M32" s="57"/>
      <c r="N32" s="57"/>
      <c r="O32" s="57"/>
      <c r="P32" s="57"/>
    </row>
    <row r="33" spans="1:16" ht="15" customHeight="1">
      <c r="A33" s="57"/>
      <c r="B33" s="57"/>
      <c r="C33" s="57"/>
      <c r="D33" s="58"/>
      <c r="E33" s="58"/>
      <c r="F33" s="57"/>
      <c r="G33" s="57"/>
      <c r="H33" s="57"/>
      <c r="I33" s="57"/>
      <c r="J33" s="57"/>
      <c r="K33" s="57"/>
      <c r="L33" s="57"/>
      <c r="M33" s="57"/>
      <c r="N33" s="57"/>
      <c r="O33" s="57"/>
      <c r="P33" s="57"/>
    </row>
    <row r="34" spans="1:16" ht="15" customHeight="1">
      <c r="A34" s="57"/>
      <c r="B34" s="57"/>
      <c r="C34" s="57"/>
      <c r="D34" s="58"/>
      <c r="E34" s="58"/>
      <c r="F34" s="57"/>
      <c r="G34" s="57"/>
      <c r="H34" s="57"/>
      <c r="I34" s="57"/>
      <c r="J34" s="57"/>
      <c r="K34" s="57"/>
      <c r="L34" s="57"/>
      <c r="M34" s="57"/>
      <c r="N34" s="57"/>
      <c r="O34" s="57"/>
      <c r="P34" s="57"/>
    </row>
    <row r="35" ht="13.5">
      <c r="A35" s="53"/>
    </row>
  </sheetData>
  <mergeCells count="36">
    <mergeCell ref="F24:P24"/>
    <mergeCell ref="C9:E9"/>
    <mergeCell ref="C10:E10"/>
    <mergeCell ref="C11:E11"/>
    <mergeCell ref="A12:E12"/>
    <mergeCell ref="B13:E13"/>
    <mergeCell ref="B14:E14"/>
    <mergeCell ref="A19:E19"/>
    <mergeCell ref="B20:E20"/>
    <mergeCell ref="A18:E18"/>
    <mergeCell ref="A4:E4"/>
    <mergeCell ref="F12:P12"/>
    <mergeCell ref="F4:P4"/>
    <mergeCell ref="F5:P5"/>
    <mergeCell ref="A5:E5"/>
    <mergeCell ref="B6:E6"/>
    <mergeCell ref="B7:E7"/>
    <mergeCell ref="C8:E8"/>
    <mergeCell ref="B22:E22"/>
    <mergeCell ref="A21:E21"/>
    <mergeCell ref="B23:E23"/>
    <mergeCell ref="A24:E24"/>
    <mergeCell ref="F22:P22"/>
    <mergeCell ref="F23:P23"/>
    <mergeCell ref="F19:P19"/>
    <mergeCell ref="F14:P14"/>
    <mergeCell ref="F18:P18"/>
    <mergeCell ref="F21:P21"/>
    <mergeCell ref="F20:P20"/>
    <mergeCell ref="F13:P13"/>
    <mergeCell ref="F6:P6"/>
    <mergeCell ref="F7:P7"/>
    <mergeCell ref="F8:P8"/>
    <mergeCell ref="F9:P9"/>
    <mergeCell ref="F10:P10"/>
    <mergeCell ref="F11:P11"/>
  </mergeCells>
  <printOptions horizontalCentered="1"/>
  <pageMargins left="0.1968503937007874" right="0.1968503937007874" top="0.43" bottom="0.24" header="0.1968503937007874" footer="0.1968503937007874"/>
  <pageSetup horizontalDpi="600" verticalDpi="600" orientation="landscape" paperSize="9" scale="85" r:id="rId2"/>
  <rowBreaks count="1" manualBreakCount="1">
    <brk id="14" max="255" man="1"/>
  </rowBreaks>
  <drawing r:id="rId1"/>
</worksheet>
</file>

<file path=xl/worksheets/sheet7.xml><?xml version="1.0" encoding="utf-8"?>
<worksheet xmlns="http://schemas.openxmlformats.org/spreadsheetml/2006/main" xmlns:r="http://schemas.openxmlformats.org/officeDocument/2006/relationships">
  <dimension ref="A2:Q48"/>
  <sheetViews>
    <sheetView zoomScale="75" zoomScaleNormal="75" workbookViewId="0" topLeftCell="A1">
      <selection activeCell="G10" sqref="G10"/>
    </sheetView>
  </sheetViews>
  <sheetFormatPr defaultColWidth="8.796875" defaultRowHeight="15"/>
  <cols>
    <col min="1" max="2" width="2.59765625" style="0" customWidth="1"/>
    <col min="3" max="3" width="10.59765625" style="0" customWidth="1"/>
    <col min="4" max="4" width="4.59765625" style="0" customWidth="1"/>
    <col min="5" max="5" width="22.59765625" style="0" customWidth="1"/>
    <col min="6" max="16" width="14.59765625" style="0" customWidth="1"/>
    <col min="17" max="17" width="1.59765625" style="0" customWidth="1"/>
  </cols>
  <sheetData>
    <row r="1" ht="18" customHeight="1"/>
    <row r="2" spans="1:4" ht="18" customHeight="1">
      <c r="A2" s="6" t="s">
        <v>14</v>
      </c>
      <c r="D2" s="6"/>
    </row>
    <row r="3" spans="1:4" ht="18" customHeight="1">
      <c r="A3" s="6" t="s">
        <v>426</v>
      </c>
      <c r="D3" s="6"/>
    </row>
    <row r="4" ht="3" customHeight="1"/>
    <row r="5" spans="2:16" ht="21" customHeight="1">
      <c r="B5" s="832" t="s">
        <v>488</v>
      </c>
      <c r="C5" s="833"/>
      <c r="D5" s="833"/>
      <c r="E5" s="833"/>
      <c r="F5" s="834"/>
      <c r="G5" s="832" t="s">
        <v>428</v>
      </c>
      <c r="H5" s="833"/>
      <c r="I5" s="833"/>
      <c r="J5" s="833"/>
      <c r="K5" s="833"/>
      <c r="L5" s="833"/>
      <c r="M5" s="833"/>
      <c r="N5" s="833"/>
      <c r="O5" s="833"/>
      <c r="P5" s="834"/>
    </row>
    <row r="6" spans="2:16" ht="98.25" customHeight="1">
      <c r="B6" s="835" t="s">
        <v>490</v>
      </c>
      <c r="C6" s="625"/>
      <c r="D6" s="625"/>
      <c r="E6" s="625"/>
      <c r="F6" s="595"/>
      <c r="G6" s="829" t="s">
        <v>382</v>
      </c>
      <c r="H6" s="830"/>
      <c r="I6" s="830"/>
      <c r="J6" s="830"/>
      <c r="K6" s="830"/>
      <c r="L6" s="830"/>
      <c r="M6" s="830"/>
      <c r="N6" s="830"/>
      <c r="O6" s="830"/>
      <c r="P6" s="831"/>
    </row>
    <row r="7" spans="2:16" ht="98.25" customHeight="1">
      <c r="B7" s="835" t="s">
        <v>181</v>
      </c>
      <c r="C7" s="625"/>
      <c r="D7" s="625"/>
      <c r="E7" s="625"/>
      <c r="F7" s="595"/>
      <c r="G7" s="829" t="s">
        <v>232</v>
      </c>
      <c r="H7" s="830"/>
      <c r="I7" s="830"/>
      <c r="J7" s="830"/>
      <c r="K7" s="830"/>
      <c r="L7" s="830"/>
      <c r="M7" s="830"/>
      <c r="N7" s="830"/>
      <c r="O7" s="830"/>
      <c r="P7" s="831"/>
    </row>
    <row r="8" spans="2:16" ht="98.25" customHeight="1">
      <c r="B8" s="835" t="s">
        <v>182</v>
      </c>
      <c r="C8" s="625"/>
      <c r="D8" s="625"/>
      <c r="E8" s="625"/>
      <c r="F8" s="595"/>
      <c r="G8" s="829" t="s">
        <v>239</v>
      </c>
      <c r="H8" s="830"/>
      <c r="I8" s="830"/>
      <c r="J8" s="830"/>
      <c r="K8" s="830"/>
      <c r="L8" s="830"/>
      <c r="M8" s="830"/>
      <c r="N8" s="830"/>
      <c r="O8" s="830"/>
      <c r="P8" s="831"/>
    </row>
    <row r="9" spans="2:16" ht="98.25" customHeight="1">
      <c r="B9" s="835" t="s">
        <v>489</v>
      </c>
      <c r="C9" s="625"/>
      <c r="D9" s="625"/>
      <c r="E9" s="625"/>
      <c r="F9" s="595"/>
      <c r="G9" s="829" t="s">
        <v>238</v>
      </c>
      <c r="H9" s="830"/>
      <c r="I9" s="830"/>
      <c r="J9" s="830"/>
      <c r="K9" s="830"/>
      <c r="L9" s="830"/>
      <c r="M9" s="830"/>
      <c r="N9" s="830"/>
      <c r="O9" s="830"/>
      <c r="P9" s="831"/>
    </row>
    <row r="10" spans="2:15" ht="15.75" customHeight="1">
      <c r="B10" s="12" t="s">
        <v>373</v>
      </c>
      <c r="D10" s="12"/>
      <c r="E10" s="8"/>
      <c r="F10" s="8"/>
      <c r="G10" s="8"/>
      <c r="H10" s="8"/>
      <c r="I10" s="8"/>
      <c r="J10" s="8"/>
      <c r="K10" s="8"/>
      <c r="L10" s="8"/>
      <c r="M10" s="8"/>
      <c r="N10" s="8"/>
      <c r="O10" s="8"/>
    </row>
    <row r="11" spans="2:15" ht="15.75" customHeight="1">
      <c r="B11" s="12" t="s">
        <v>255</v>
      </c>
      <c r="D11" s="12"/>
      <c r="E11" s="8"/>
      <c r="F11" s="8"/>
      <c r="G11" s="8"/>
      <c r="H11" s="8"/>
      <c r="I11" s="8"/>
      <c r="J11" s="8"/>
      <c r="K11" s="8"/>
      <c r="L11" s="8"/>
      <c r="M11" s="8"/>
      <c r="N11" s="8"/>
      <c r="O11" s="8"/>
    </row>
    <row r="12" ht="21" customHeight="1"/>
    <row r="13" spans="1:4" ht="18" customHeight="1">
      <c r="A13" s="6" t="s">
        <v>368</v>
      </c>
      <c r="D13" s="6"/>
    </row>
    <row r="14" spans="1:4" ht="6" customHeight="1">
      <c r="A14" s="6"/>
      <c r="D14" s="6"/>
    </row>
    <row r="15" spans="2:16" ht="21" customHeight="1">
      <c r="B15" s="6" t="s">
        <v>271</v>
      </c>
      <c r="P15" s="218"/>
    </row>
    <row r="16" spans="2:16" ht="6" customHeight="1">
      <c r="B16" s="299"/>
      <c r="C16" s="270"/>
      <c r="D16" s="270"/>
      <c r="E16" s="270"/>
      <c r="F16" s="270"/>
      <c r="G16" s="270"/>
      <c r="H16" s="270"/>
      <c r="I16" s="270"/>
      <c r="J16" s="270"/>
      <c r="K16" s="270"/>
      <c r="L16" s="270"/>
      <c r="M16" s="270"/>
      <c r="N16" s="270"/>
      <c r="O16" s="270"/>
      <c r="P16" s="300"/>
    </row>
    <row r="17" spans="2:17" ht="17.25" customHeight="1">
      <c r="B17" s="271" t="s">
        <v>184</v>
      </c>
      <c r="C17" s="106"/>
      <c r="D17" s="106"/>
      <c r="E17" s="106"/>
      <c r="F17" s="106"/>
      <c r="G17" s="106"/>
      <c r="H17" s="106"/>
      <c r="I17" s="106"/>
      <c r="J17" s="106"/>
      <c r="K17" s="106"/>
      <c r="L17" s="106"/>
      <c r="M17" s="106"/>
      <c r="N17" s="106"/>
      <c r="O17" s="106"/>
      <c r="P17" s="218"/>
      <c r="Q17" s="271"/>
    </row>
    <row r="18" spans="2:17" ht="17.25" customHeight="1">
      <c r="B18" s="271" t="s">
        <v>183</v>
      </c>
      <c r="C18" s="106"/>
      <c r="D18" s="106"/>
      <c r="E18" s="106"/>
      <c r="F18" s="106"/>
      <c r="G18" s="106"/>
      <c r="H18" s="106"/>
      <c r="I18" s="106"/>
      <c r="J18" s="106"/>
      <c r="K18" s="106"/>
      <c r="L18" s="106"/>
      <c r="M18" s="106"/>
      <c r="N18" s="106"/>
      <c r="O18" s="106"/>
      <c r="P18" s="218"/>
      <c r="Q18" s="271"/>
    </row>
    <row r="19" spans="2:17" ht="5.25" customHeight="1">
      <c r="B19" s="271"/>
      <c r="C19" s="106"/>
      <c r="D19" s="106"/>
      <c r="E19" s="106"/>
      <c r="F19" s="106"/>
      <c r="G19" s="106"/>
      <c r="H19" s="106"/>
      <c r="I19" s="106"/>
      <c r="J19" s="106"/>
      <c r="K19" s="106"/>
      <c r="L19" s="106"/>
      <c r="M19" s="106"/>
      <c r="N19" s="106"/>
      <c r="O19" s="106"/>
      <c r="P19" s="218"/>
      <c r="Q19" s="271"/>
    </row>
    <row r="20" spans="2:17" ht="17.25" customHeight="1">
      <c r="B20" s="271" t="s">
        <v>395</v>
      </c>
      <c r="C20" s="106"/>
      <c r="D20" s="106"/>
      <c r="E20" s="106"/>
      <c r="F20" s="106"/>
      <c r="G20" s="106"/>
      <c r="H20" s="106"/>
      <c r="I20" s="106"/>
      <c r="J20" s="106"/>
      <c r="K20" s="106"/>
      <c r="L20" s="106"/>
      <c r="M20" s="106"/>
      <c r="N20" s="106"/>
      <c r="O20" s="106"/>
      <c r="P20" s="218"/>
      <c r="Q20" s="271"/>
    </row>
    <row r="21" spans="2:17" ht="17.25" customHeight="1">
      <c r="B21" s="271" t="s">
        <v>397</v>
      </c>
      <c r="C21" s="106"/>
      <c r="D21" s="106"/>
      <c r="E21" s="106"/>
      <c r="F21" s="106"/>
      <c r="G21" s="106"/>
      <c r="H21" s="106"/>
      <c r="I21" s="106"/>
      <c r="J21" s="106"/>
      <c r="K21" s="106"/>
      <c r="L21" s="106"/>
      <c r="M21" s="106"/>
      <c r="N21" s="106"/>
      <c r="O21" s="106"/>
      <c r="P21" s="218"/>
      <c r="Q21" s="271"/>
    </row>
    <row r="22" spans="2:17" ht="17.25" customHeight="1">
      <c r="B22" s="271" t="s">
        <v>396</v>
      </c>
      <c r="C22" s="106"/>
      <c r="D22" s="106"/>
      <c r="E22" s="106"/>
      <c r="F22" s="106"/>
      <c r="G22" s="106"/>
      <c r="H22" s="106"/>
      <c r="I22" s="106"/>
      <c r="J22" s="106"/>
      <c r="K22" s="106"/>
      <c r="L22" s="106"/>
      <c r="M22" s="106"/>
      <c r="N22" s="106"/>
      <c r="O22" s="106"/>
      <c r="P22" s="218"/>
      <c r="Q22" s="271"/>
    </row>
    <row r="23" spans="2:17" ht="5.25" customHeight="1">
      <c r="B23" s="271"/>
      <c r="C23" s="106"/>
      <c r="D23" s="106"/>
      <c r="E23" s="106"/>
      <c r="F23" s="106"/>
      <c r="G23" s="106"/>
      <c r="H23" s="106"/>
      <c r="I23" s="106"/>
      <c r="J23" s="106"/>
      <c r="K23" s="106"/>
      <c r="L23" s="106"/>
      <c r="M23" s="106"/>
      <c r="N23" s="106"/>
      <c r="O23" s="106"/>
      <c r="P23" s="218"/>
      <c r="Q23" s="271"/>
    </row>
    <row r="24" spans="2:17" ht="17.25" customHeight="1">
      <c r="B24" s="271" t="s">
        <v>287</v>
      </c>
      <c r="C24" s="106"/>
      <c r="D24" s="106"/>
      <c r="E24" s="106"/>
      <c r="F24" s="106"/>
      <c r="G24" s="106"/>
      <c r="H24" s="106"/>
      <c r="I24" s="106"/>
      <c r="J24" s="106"/>
      <c r="K24" s="106"/>
      <c r="L24" s="106"/>
      <c r="M24" s="106"/>
      <c r="N24" s="106"/>
      <c r="O24" s="106"/>
      <c r="P24" s="218"/>
      <c r="Q24" s="271"/>
    </row>
    <row r="25" spans="2:17" ht="17.25" customHeight="1">
      <c r="B25" s="271" t="s">
        <v>288</v>
      </c>
      <c r="C25" s="106"/>
      <c r="D25" s="106"/>
      <c r="E25" s="106"/>
      <c r="F25" s="106"/>
      <c r="G25" s="106"/>
      <c r="H25" s="106"/>
      <c r="I25" s="106"/>
      <c r="J25" s="106"/>
      <c r="K25" s="106"/>
      <c r="L25" s="106"/>
      <c r="M25" s="106"/>
      <c r="N25" s="106"/>
      <c r="O25" s="106"/>
      <c r="P25" s="218"/>
      <c r="Q25" s="271"/>
    </row>
    <row r="26" spans="2:17" ht="5.25" customHeight="1">
      <c r="B26" s="271"/>
      <c r="C26" s="106"/>
      <c r="D26" s="106"/>
      <c r="E26" s="106"/>
      <c r="F26" s="106"/>
      <c r="G26" s="106"/>
      <c r="H26" s="106"/>
      <c r="I26" s="106"/>
      <c r="J26" s="106"/>
      <c r="K26" s="106"/>
      <c r="L26" s="106"/>
      <c r="M26" s="106"/>
      <c r="N26" s="106"/>
      <c r="O26" s="106"/>
      <c r="P26" s="218"/>
      <c r="Q26" s="271"/>
    </row>
    <row r="27" spans="2:17" ht="17.25" customHeight="1">
      <c r="B27" s="271" t="s">
        <v>283</v>
      </c>
      <c r="C27" s="106"/>
      <c r="D27" s="106"/>
      <c r="E27" s="106"/>
      <c r="F27" s="106"/>
      <c r="G27" s="106"/>
      <c r="H27" s="106"/>
      <c r="I27" s="106"/>
      <c r="J27" s="106"/>
      <c r="K27" s="106"/>
      <c r="L27" s="106"/>
      <c r="M27" s="106"/>
      <c r="N27" s="106"/>
      <c r="O27" s="106"/>
      <c r="P27" s="218"/>
      <c r="Q27" s="271"/>
    </row>
    <row r="28" spans="2:17" ht="17.25" customHeight="1">
      <c r="B28" s="271" t="s">
        <v>284</v>
      </c>
      <c r="C28" s="106"/>
      <c r="D28" s="106"/>
      <c r="E28" s="106"/>
      <c r="F28" s="106"/>
      <c r="G28" s="106"/>
      <c r="H28" s="106"/>
      <c r="I28" s="106"/>
      <c r="J28" s="106"/>
      <c r="K28" s="106"/>
      <c r="L28" s="106"/>
      <c r="M28" s="106"/>
      <c r="N28" s="106"/>
      <c r="O28" s="106"/>
      <c r="P28" s="218"/>
      <c r="Q28" s="271"/>
    </row>
    <row r="29" spans="2:17" ht="5.25" customHeight="1">
      <c r="B29" s="271"/>
      <c r="C29" s="106"/>
      <c r="D29" s="106"/>
      <c r="E29" s="106"/>
      <c r="F29" s="106"/>
      <c r="G29" s="106"/>
      <c r="H29" s="106"/>
      <c r="I29" s="106"/>
      <c r="J29" s="106"/>
      <c r="K29" s="106"/>
      <c r="L29" s="106"/>
      <c r="M29" s="106"/>
      <c r="N29" s="106"/>
      <c r="O29" s="106"/>
      <c r="P29" s="218"/>
      <c r="Q29" s="271"/>
    </row>
    <row r="30" spans="2:17" ht="17.25" customHeight="1">
      <c r="B30" s="271" t="s">
        <v>285</v>
      </c>
      <c r="C30" s="106"/>
      <c r="D30" s="106"/>
      <c r="E30" s="106"/>
      <c r="F30" s="106"/>
      <c r="G30" s="106"/>
      <c r="H30" s="106"/>
      <c r="I30" s="106"/>
      <c r="J30" s="106"/>
      <c r="K30" s="106"/>
      <c r="L30" s="106"/>
      <c r="M30" s="106"/>
      <c r="N30" s="106"/>
      <c r="O30" s="106"/>
      <c r="P30" s="218"/>
      <c r="Q30" s="271"/>
    </row>
    <row r="31" spans="2:17" ht="17.25" customHeight="1">
      <c r="B31" s="271" t="s">
        <v>367</v>
      </c>
      <c r="C31" s="106"/>
      <c r="D31" s="106"/>
      <c r="E31" s="106"/>
      <c r="F31" s="106"/>
      <c r="G31" s="106"/>
      <c r="H31" s="106"/>
      <c r="I31" s="106"/>
      <c r="J31" s="106"/>
      <c r="K31" s="106"/>
      <c r="L31" s="106"/>
      <c r="M31" s="106"/>
      <c r="N31" s="106"/>
      <c r="O31" s="106"/>
      <c r="P31" s="218"/>
      <c r="Q31" s="271"/>
    </row>
    <row r="32" spans="2:17" ht="5.25" customHeight="1">
      <c r="B32" s="271"/>
      <c r="C32" s="106"/>
      <c r="D32" s="106"/>
      <c r="E32" s="106"/>
      <c r="F32" s="106"/>
      <c r="G32" s="106"/>
      <c r="H32" s="106"/>
      <c r="I32" s="106"/>
      <c r="J32" s="106"/>
      <c r="K32" s="106"/>
      <c r="L32" s="106"/>
      <c r="M32" s="106"/>
      <c r="N32" s="106"/>
      <c r="O32" s="106"/>
      <c r="P32" s="218"/>
      <c r="Q32" s="271"/>
    </row>
    <row r="33" spans="2:17" ht="17.25" customHeight="1">
      <c r="B33" s="271" t="s">
        <v>289</v>
      </c>
      <c r="C33" s="106"/>
      <c r="D33" s="106"/>
      <c r="E33" s="106"/>
      <c r="F33" s="106"/>
      <c r="G33" s="106"/>
      <c r="H33" s="106"/>
      <c r="I33" s="106"/>
      <c r="J33" s="106"/>
      <c r="K33" s="106"/>
      <c r="L33" s="106"/>
      <c r="M33" s="106"/>
      <c r="N33" s="106"/>
      <c r="O33" s="106"/>
      <c r="P33" s="218"/>
      <c r="Q33" s="271"/>
    </row>
    <row r="34" spans="2:17" ht="17.25" customHeight="1">
      <c r="B34" s="271" t="s">
        <v>290</v>
      </c>
      <c r="C34" s="106"/>
      <c r="D34" s="106"/>
      <c r="E34" s="106"/>
      <c r="F34" s="106"/>
      <c r="G34" s="106"/>
      <c r="H34" s="106"/>
      <c r="I34" s="106"/>
      <c r="J34" s="106"/>
      <c r="K34" s="106"/>
      <c r="L34" s="106"/>
      <c r="M34" s="106"/>
      <c r="N34" s="106"/>
      <c r="O34" s="106"/>
      <c r="P34" s="218"/>
      <c r="Q34" s="271"/>
    </row>
    <row r="35" spans="2:17" ht="5.25" customHeight="1">
      <c r="B35" s="271"/>
      <c r="C35" s="106"/>
      <c r="D35" s="106"/>
      <c r="E35" s="106"/>
      <c r="F35" s="106"/>
      <c r="G35" s="106"/>
      <c r="H35" s="106"/>
      <c r="I35" s="106"/>
      <c r="J35" s="106"/>
      <c r="K35" s="106"/>
      <c r="L35" s="106"/>
      <c r="M35" s="106"/>
      <c r="N35" s="106"/>
      <c r="O35" s="106"/>
      <c r="P35" s="218"/>
      <c r="Q35" s="271"/>
    </row>
    <row r="36" spans="2:17" ht="17.25" customHeight="1">
      <c r="B36" s="271" t="s">
        <v>286</v>
      </c>
      <c r="C36" s="106"/>
      <c r="D36" s="106"/>
      <c r="E36" s="106"/>
      <c r="F36" s="106"/>
      <c r="G36" s="106"/>
      <c r="H36" s="106"/>
      <c r="I36" s="106"/>
      <c r="J36" s="106"/>
      <c r="K36" s="106"/>
      <c r="L36" s="106"/>
      <c r="M36" s="106"/>
      <c r="N36" s="106"/>
      <c r="O36" s="106"/>
      <c r="P36" s="218"/>
      <c r="Q36" s="271"/>
    </row>
    <row r="37" spans="2:17" ht="17.25" customHeight="1">
      <c r="B37" s="271" t="s">
        <v>39</v>
      </c>
      <c r="C37" s="106"/>
      <c r="D37" s="106"/>
      <c r="E37" s="106"/>
      <c r="F37" s="106"/>
      <c r="G37" s="106"/>
      <c r="H37" s="106"/>
      <c r="I37" s="106"/>
      <c r="J37" s="106"/>
      <c r="K37" s="106"/>
      <c r="L37" s="106"/>
      <c r="M37" s="106"/>
      <c r="N37" s="106"/>
      <c r="O37" s="106"/>
      <c r="P37" s="218"/>
      <c r="Q37" s="271"/>
    </row>
    <row r="38" spans="2:17" ht="5.25" customHeight="1">
      <c r="B38" s="271"/>
      <c r="C38" s="106"/>
      <c r="D38" s="106"/>
      <c r="E38" s="106"/>
      <c r="F38" s="106"/>
      <c r="G38" s="106"/>
      <c r="H38" s="106"/>
      <c r="I38" s="106"/>
      <c r="J38" s="106"/>
      <c r="K38" s="106"/>
      <c r="L38" s="106"/>
      <c r="M38" s="106"/>
      <c r="N38" s="106"/>
      <c r="O38" s="106"/>
      <c r="P38" s="218"/>
      <c r="Q38" s="271"/>
    </row>
    <row r="39" spans="2:17" ht="17.25" customHeight="1">
      <c r="B39" s="271" t="s">
        <v>448</v>
      </c>
      <c r="C39" s="106"/>
      <c r="D39" s="106"/>
      <c r="E39" s="106"/>
      <c r="F39" s="106"/>
      <c r="G39" s="106"/>
      <c r="H39" s="106"/>
      <c r="I39" s="106"/>
      <c r="J39" s="106"/>
      <c r="K39" s="106"/>
      <c r="L39" s="106"/>
      <c r="M39" s="106"/>
      <c r="N39" s="106"/>
      <c r="O39" s="106"/>
      <c r="P39" s="218"/>
      <c r="Q39" s="271"/>
    </row>
    <row r="40" spans="2:17" ht="17.25" customHeight="1">
      <c r="B40" s="271" t="s">
        <v>452</v>
      </c>
      <c r="C40" s="106"/>
      <c r="D40" s="106"/>
      <c r="E40" s="106"/>
      <c r="F40" s="106"/>
      <c r="G40" s="106"/>
      <c r="H40" s="106"/>
      <c r="I40" s="106"/>
      <c r="J40" s="106"/>
      <c r="K40" s="106"/>
      <c r="L40" s="106"/>
      <c r="M40" s="106"/>
      <c r="N40" s="106"/>
      <c r="O40" s="106"/>
      <c r="P40" s="218"/>
      <c r="Q40" s="271"/>
    </row>
    <row r="41" spans="2:17" ht="5.25" customHeight="1">
      <c r="B41" s="271"/>
      <c r="C41" s="106"/>
      <c r="D41" s="106"/>
      <c r="E41" s="106"/>
      <c r="F41" s="106"/>
      <c r="G41" s="106"/>
      <c r="H41" s="106"/>
      <c r="I41" s="106"/>
      <c r="J41" s="106"/>
      <c r="K41" s="106"/>
      <c r="L41" s="106"/>
      <c r="M41" s="106"/>
      <c r="N41" s="106"/>
      <c r="O41" s="106"/>
      <c r="P41" s="218"/>
      <c r="Q41" s="271"/>
    </row>
    <row r="42" spans="2:17" ht="17.25" customHeight="1">
      <c r="B42" s="271" t="s">
        <v>450</v>
      </c>
      <c r="C42" s="106"/>
      <c r="D42" s="106"/>
      <c r="E42" s="106"/>
      <c r="F42" s="106"/>
      <c r="G42" s="106"/>
      <c r="H42" s="106"/>
      <c r="I42" s="106"/>
      <c r="J42" s="106"/>
      <c r="K42" s="106"/>
      <c r="L42" s="106"/>
      <c r="M42" s="106"/>
      <c r="N42" s="106"/>
      <c r="O42" s="106"/>
      <c r="P42" s="218"/>
      <c r="Q42" s="271"/>
    </row>
    <row r="43" spans="2:17" ht="5.25" customHeight="1">
      <c r="B43" s="271"/>
      <c r="C43" s="106"/>
      <c r="D43" s="106"/>
      <c r="E43" s="106"/>
      <c r="F43" s="106"/>
      <c r="G43" s="106"/>
      <c r="H43" s="106"/>
      <c r="I43" s="106"/>
      <c r="J43" s="106"/>
      <c r="K43" s="106"/>
      <c r="L43" s="106"/>
      <c r="M43" s="106"/>
      <c r="N43" s="106"/>
      <c r="O43" s="106"/>
      <c r="P43" s="218"/>
      <c r="Q43" s="271"/>
    </row>
    <row r="44" spans="2:17" ht="17.25" customHeight="1">
      <c r="B44" s="271" t="s">
        <v>451</v>
      </c>
      <c r="C44" s="106"/>
      <c r="D44" s="106"/>
      <c r="E44" s="106"/>
      <c r="F44" s="106"/>
      <c r="G44" s="106"/>
      <c r="H44" s="106"/>
      <c r="I44" s="106"/>
      <c r="J44" s="106"/>
      <c r="K44" s="106"/>
      <c r="L44" s="106"/>
      <c r="M44" s="106"/>
      <c r="N44" s="106"/>
      <c r="O44" s="106"/>
      <c r="P44" s="218"/>
      <c r="Q44" s="271"/>
    </row>
    <row r="45" spans="2:17" ht="6" customHeight="1">
      <c r="B45" s="272"/>
      <c r="C45" s="273"/>
      <c r="D45" s="274"/>
      <c r="E45" s="274"/>
      <c r="F45" s="274"/>
      <c r="G45" s="274"/>
      <c r="H45" s="274"/>
      <c r="I45" s="274"/>
      <c r="J45" s="274"/>
      <c r="K45" s="274"/>
      <c r="L45" s="274"/>
      <c r="M45" s="274"/>
      <c r="N45" s="274"/>
      <c r="O45" s="274"/>
      <c r="P45" s="274"/>
      <c r="Q45" s="271"/>
    </row>
    <row r="46" ht="14.25">
      <c r="C46" s="10"/>
    </row>
    <row r="47" spans="2:3" ht="14.25">
      <c r="B47" s="11"/>
      <c r="C47" s="10"/>
    </row>
    <row r="48" ht="14.25">
      <c r="C48" s="10"/>
    </row>
  </sheetData>
  <mergeCells count="10">
    <mergeCell ref="G9:P9"/>
    <mergeCell ref="B5:F5"/>
    <mergeCell ref="B6:F6"/>
    <mergeCell ref="B7:F7"/>
    <mergeCell ref="B8:F8"/>
    <mergeCell ref="B9:F9"/>
    <mergeCell ref="G5:P5"/>
    <mergeCell ref="G6:P6"/>
    <mergeCell ref="G7:P7"/>
    <mergeCell ref="G8:P8"/>
  </mergeCells>
  <printOptions horizontalCentered="1"/>
  <pageMargins left="0.1968503937007874" right="0.1968503937007874" top="0.28" bottom="0.1968503937007874"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2:U66"/>
  <sheetViews>
    <sheetView view="pageBreakPreview" zoomScale="75" zoomScaleSheetLayoutView="75" workbookViewId="0" topLeftCell="I16">
      <selection activeCell="B44" sqref="B44:N46"/>
    </sheetView>
  </sheetViews>
  <sheetFormatPr defaultColWidth="8.796875" defaultRowHeight="15"/>
  <cols>
    <col min="2" max="2" width="10.59765625" style="0" customWidth="1"/>
    <col min="3" max="5" width="2.59765625" style="0" customWidth="1"/>
    <col min="6" max="6" width="22.59765625" style="0" customWidth="1"/>
    <col min="7" max="18" width="16.59765625" style="0" customWidth="1"/>
  </cols>
  <sheetData>
    <row r="1" ht="18" customHeight="1"/>
    <row r="2" spans="2:5" ht="18" customHeight="1">
      <c r="B2" s="6" t="s">
        <v>310</v>
      </c>
      <c r="C2" s="6"/>
      <c r="D2" s="6"/>
      <c r="E2" s="6"/>
    </row>
    <row r="3" spans="2:5" ht="18" customHeight="1">
      <c r="B3" s="6" t="s">
        <v>405</v>
      </c>
      <c r="C3" s="6"/>
      <c r="D3" s="6"/>
      <c r="E3" s="6"/>
    </row>
    <row r="4" spans="2:5" ht="18" customHeight="1">
      <c r="B4" s="6" t="s">
        <v>311</v>
      </c>
      <c r="C4" s="6"/>
      <c r="D4" s="6"/>
      <c r="E4" s="6"/>
    </row>
    <row r="5" spans="2:18" ht="18" customHeight="1">
      <c r="B5" s="6" t="s">
        <v>406</v>
      </c>
      <c r="C5" s="6"/>
      <c r="D5" s="6"/>
      <c r="E5" s="6"/>
      <c r="R5" s="237" t="s">
        <v>411</v>
      </c>
    </row>
    <row r="6" spans="17:18" ht="3" customHeight="1" thickBot="1">
      <c r="Q6" s="847"/>
      <c r="R6" s="847"/>
    </row>
    <row r="7" spans="2:18" ht="14.25" customHeight="1" thickTop="1">
      <c r="B7" s="865" t="s">
        <v>488</v>
      </c>
      <c r="C7" s="872" t="s">
        <v>470</v>
      </c>
      <c r="D7" s="873"/>
      <c r="E7" s="873"/>
      <c r="F7" s="874"/>
      <c r="G7" s="45" t="s">
        <v>219</v>
      </c>
      <c r="H7" s="45" t="s">
        <v>220</v>
      </c>
      <c r="I7" s="45" t="s">
        <v>221</v>
      </c>
      <c r="J7" s="45" t="s">
        <v>222</v>
      </c>
      <c r="K7" s="45" t="s">
        <v>223</v>
      </c>
      <c r="L7" s="881" t="s">
        <v>415</v>
      </c>
      <c r="M7" s="200" t="s">
        <v>224</v>
      </c>
      <c r="N7" s="201" t="s">
        <v>225</v>
      </c>
      <c r="O7" s="201" t="s">
        <v>226</v>
      </c>
      <c r="P7" s="201" t="s">
        <v>227</v>
      </c>
      <c r="Q7" s="202" t="s">
        <v>228</v>
      </c>
      <c r="R7" s="869" t="s">
        <v>416</v>
      </c>
    </row>
    <row r="8" spans="2:18" ht="14.25" customHeight="1">
      <c r="B8" s="866"/>
      <c r="C8" s="875"/>
      <c r="D8" s="876"/>
      <c r="E8" s="876"/>
      <c r="F8" s="877"/>
      <c r="G8" s="47" t="s">
        <v>476</v>
      </c>
      <c r="H8" s="48" t="s">
        <v>477</v>
      </c>
      <c r="I8" s="47" t="s">
        <v>478</v>
      </c>
      <c r="J8" s="47" t="s">
        <v>479</v>
      </c>
      <c r="K8" s="48" t="s">
        <v>480</v>
      </c>
      <c r="L8" s="882"/>
      <c r="M8" s="203" t="s">
        <v>481</v>
      </c>
      <c r="N8" s="47" t="s">
        <v>482</v>
      </c>
      <c r="O8" s="47" t="s">
        <v>483</v>
      </c>
      <c r="P8" s="47" t="s">
        <v>484</v>
      </c>
      <c r="Q8" s="204" t="s">
        <v>485</v>
      </c>
      <c r="R8" s="870"/>
    </row>
    <row r="9" spans="2:18" ht="14.25" customHeight="1">
      <c r="B9" s="867"/>
      <c r="C9" s="878"/>
      <c r="D9" s="879"/>
      <c r="E9" s="879"/>
      <c r="F9" s="880"/>
      <c r="G9" s="49" t="s">
        <v>486</v>
      </c>
      <c r="H9" s="117" t="s">
        <v>486</v>
      </c>
      <c r="I9" s="49" t="s">
        <v>486</v>
      </c>
      <c r="J9" s="49" t="s">
        <v>486</v>
      </c>
      <c r="K9" s="50" t="s">
        <v>487</v>
      </c>
      <c r="L9" s="883"/>
      <c r="M9" s="205"/>
      <c r="N9" s="51"/>
      <c r="O9" s="51"/>
      <c r="P9" s="51"/>
      <c r="Q9" s="206"/>
      <c r="R9" s="871"/>
    </row>
    <row r="10" spans="2:18" ht="18" customHeight="1">
      <c r="B10" s="848" t="s">
        <v>409</v>
      </c>
      <c r="C10" s="850"/>
      <c r="D10" s="850"/>
      <c r="E10" s="850"/>
      <c r="F10" s="850"/>
      <c r="G10" s="850"/>
      <c r="H10" s="850"/>
      <c r="I10" s="850"/>
      <c r="J10" s="850"/>
      <c r="K10" s="850"/>
      <c r="L10" s="850"/>
      <c r="M10" s="850"/>
      <c r="N10" s="850"/>
      <c r="O10" s="850"/>
      <c r="P10" s="850"/>
      <c r="Q10" s="850"/>
      <c r="R10" s="868"/>
    </row>
    <row r="11" spans="2:18" ht="18" customHeight="1">
      <c r="B11" s="126">
        <v>2</v>
      </c>
      <c r="C11" s="863" t="s">
        <v>272</v>
      </c>
      <c r="D11" s="864"/>
      <c r="E11" s="864"/>
      <c r="F11" s="864"/>
      <c r="G11" s="9"/>
      <c r="H11" s="116"/>
      <c r="I11" s="9">
        <v>8.6</v>
      </c>
      <c r="J11" s="9"/>
      <c r="K11" s="167"/>
      <c r="L11" s="290"/>
      <c r="M11" s="181">
        <v>9.8</v>
      </c>
      <c r="N11" s="2"/>
      <c r="O11" s="2"/>
      <c r="P11" s="3">
        <v>10</v>
      </c>
      <c r="Q11" s="182"/>
      <c r="R11" s="174"/>
    </row>
    <row r="12" spans="2:18" ht="18" customHeight="1" thickBot="1">
      <c r="B12" s="133"/>
      <c r="C12" s="164"/>
      <c r="D12" s="166"/>
      <c r="E12" s="238" t="s">
        <v>187</v>
      </c>
      <c r="F12" s="156"/>
      <c r="G12" s="130"/>
      <c r="H12" s="118"/>
      <c r="I12" s="130">
        <v>7.9</v>
      </c>
      <c r="J12" s="130">
        <v>9.4</v>
      </c>
      <c r="K12" s="171">
        <v>7.2</v>
      </c>
      <c r="L12" s="283">
        <f>SUM(I12:K12)</f>
        <v>24.5</v>
      </c>
      <c r="M12" s="188">
        <v>7</v>
      </c>
      <c r="N12" s="131">
        <v>7</v>
      </c>
      <c r="O12" s="131">
        <v>7</v>
      </c>
      <c r="P12" s="235">
        <v>10</v>
      </c>
      <c r="Q12" s="189">
        <v>10</v>
      </c>
      <c r="R12" s="179">
        <f>SUM(M12:Q12)</f>
        <v>41</v>
      </c>
    </row>
    <row r="13" spans="2:18" ht="18" customHeight="1" thickTop="1">
      <c r="B13" s="126"/>
      <c r="C13" s="863" t="s">
        <v>312</v>
      </c>
      <c r="D13" s="864"/>
      <c r="E13" s="864"/>
      <c r="F13" s="864"/>
      <c r="G13" s="14"/>
      <c r="H13" s="111"/>
      <c r="I13" s="14"/>
      <c r="J13" s="14"/>
      <c r="K13" s="132"/>
      <c r="L13" s="291"/>
      <c r="M13" s="190"/>
      <c r="N13" s="1"/>
      <c r="O13" s="1"/>
      <c r="P13" s="282"/>
      <c r="Q13" s="191"/>
      <c r="R13" s="173"/>
    </row>
    <row r="14" spans="2:18" ht="18" customHeight="1" thickBot="1">
      <c r="B14" s="133"/>
      <c r="C14" s="165"/>
      <c r="D14" s="146"/>
      <c r="E14" s="239" t="s">
        <v>410</v>
      </c>
      <c r="F14" s="219"/>
      <c r="G14" s="13"/>
      <c r="H14" s="119"/>
      <c r="I14" s="13"/>
      <c r="J14" s="13"/>
      <c r="K14" s="172"/>
      <c r="L14" s="284"/>
      <c r="M14" s="183"/>
      <c r="N14" s="4"/>
      <c r="O14" s="4"/>
      <c r="P14" s="5"/>
      <c r="Q14" s="184"/>
      <c r="R14" s="262"/>
    </row>
    <row r="15" spans="2:18" ht="18" customHeight="1" thickTop="1">
      <c r="B15" s="126"/>
      <c r="C15" s="860" t="s">
        <v>273</v>
      </c>
      <c r="D15" s="861"/>
      <c r="E15" s="861"/>
      <c r="F15" s="862"/>
      <c r="G15" s="122"/>
      <c r="H15" s="123"/>
      <c r="I15" s="122"/>
      <c r="J15" s="122"/>
      <c r="K15" s="207"/>
      <c r="L15" s="292"/>
      <c r="M15" s="209"/>
      <c r="N15" s="100"/>
      <c r="O15" s="100"/>
      <c r="P15" s="234"/>
      <c r="Q15" s="199"/>
      <c r="R15" s="196"/>
    </row>
    <row r="16" spans="2:18" ht="18" customHeight="1" thickBot="1">
      <c r="B16" s="133"/>
      <c r="C16" s="164"/>
      <c r="D16" s="166"/>
      <c r="E16" s="238" t="s">
        <v>274</v>
      </c>
      <c r="F16" s="156"/>
      <c r="G16" s="130"/>
      <c r="H16" s="118"/>
      <c r="I16" s="130"/>
      <c r="J16" s="130"/>
      <c r="K16" s="171"/>
      <c r="L16" s="283"/>
      <c r="M16" s="188"/>
      <c r="N16" s="131"/>
      <c r="O16" s="131"/>
      <c r="P16" s="235"/>
      <c r="Q16" s="189"/>
      <c r="R16" s="179"/>
    </row>
    <row r="17" spans="2:18" ht="18" customHeight="1" thickTop="1">
      <c r="B17" s="126"/>
      <c r="C17" s="857" t="s">
        <v>313</v>
      </c>
      <c r="D17" s="858"/>
      <c r="E17" s="858"/>
      <c r="F17" s="859"/>
      <c r="G17" s="97"/>
      <c r="H17" s="123"/>
      <c r="I17" s="98"/>
      <c r="J17" s="98"/>
      <c r="K17" s="99"/>
      <c r="L17" s="293"/>
      <c r="M17" s="210"/>
      <c r="N17" s="98"/>
      <c r="O17" s="98"/>
      <c r="P17" s="99"/>
      <c r="Q17" s="211"/>
      <c r="R17" s="208"/>
    </row>
    <row r="18" spans="2:18" ht="18" customHeight="1" thickBot="1">
      <c r="B18" s="133"/>
      <c r="C18" s="164"/>
      <c r="D18" s="166"/>
      <c r="E18" s="156" t="s">
        <v>275</v>
      </c>
      <c r="F18" s="156"/>
      <c r="G18" s="103"/>
      <c r="H18" s="118"/>
      <c r="I18" s="103"/>
      <c r="J18" s="103"/>
      <c r="K18" s="104"/>
      <c r="L18" s="285"/>
      <c r="M18" s="192"/>
      <c r="N18" s="103"/>
      <c r="O18" s="103"/>
      <c r="P18" s="104"/>
      <c r="Q18" s="193"/>
      <c r="R18" s="179"/>
    </row>
    <row r="19" spans="2:21" ht="18" customHeight="1" thickTop="1">
      <c r="B19" s="126"/>
      <c r="C19" s="860" t="s">
        <v>360</v>
      </c>
      <c r="D19" s="861"/>
      <c r="E19" s="861"/>
      <c r="F19" s="862"/>
      <c r="G19" s="125"/>
      <c r="H19" s="124"/>
      <c r="I19" s="125"/>
      <c r="J19" s="125"/>
      <c r="K19" s="170"/>
      <c r="L19" s="294"/>
      <c r="M19" s="180"/>
      <c r="N19" s="109"/>
      <c r="O19" s="109"/>
      <c r="P19" s="236"/>
      <c r="Q19" s="185"/>
      <c r="R19" s="176"/>
      <c r="U19" s="106"/>
    </row>
    <row r="20" spans="2:18" ht="18" customHeight="1">
      <c r="B20" s="126"/>
      <c r="C20" s="168"/>
      <c r="D20" s="163"/>
      <c r="E20" s="159" t="s">
        <v>410</v>
      </c>
      <c r="F20" s="159"/>
      <c r="G20" s="127"/>
      <c r="H20" s="128"/>
      <c r="I20" s="127"/>
      <c r="J20" s="127"/>
      <c r="K20" s="194"/>
      <c r="L20" s="284"/>
      <c r="M20" s="183"/>
      <c r="N20" s="4"/>
      <c r="O20" s="4"/>
      <c r="P20" s="5"/>
      <c r="Q20" s="184"/>
      <c r="R20" s="175"/>
    </row>
    <row r="21" spans="2:18" ht="18" customHeight="1">
      <c r="B21" s="848" t="s">
        <v>314</v>
      </c>
      <c r="C21" s="849"/>
      <c r="D21" s="849"/>
      <c r="E21" s="849"/>
      <c r="F21" s="849"/>
      <c r="G21" s="850"/>
      <c r="H21" s="850"/>
      <c r="I21" s="850"/>
      <c r="J21" s="850"/>
      <c r="K21" s="850"/>
      <c r="L21" s="850"/>
      <c r="M21" s="850"/>
      <c r="N21" s="850"/>
      <c r="O21" s="850"/>
      <c r="P21" s="850"/>
      <c r="Q21" s="850"/>
      <c r="R21" s="851"/>
    </row>
    <row r="22" spans="2:18" ht="18" customHeight="1">
      <c r="B22" s="126"/>
      <c r="C22" s="886" t="s">
        <v>390</v>
      </c>
      <c r="D22" s="887"/>
      <c r="E22" s="887"/>
      <c r="F22" s="887"/>
      <c r="G22" s="245"/>
      <c r="H22" s="246"/>
      <c r="I22" s="245"/>
      <c r="J22" s="245"/>
      <c r="K22" s="245"/>
      <c r="L22" s="247"/>
      <c r="M22" s="247"/>
      <c r="N22" s="247"/>
      <c r="O22" s="247"/>
      <c r="P22" s="247"/>
      <c r="Q22" s="247"/>
      <c r="R22" s="248"/>
    </row>
    <row r="23" spans="2:18" s="212" customFormat="1" ht="18" customHeight="1">
      <c r="B23" s="160"/>
      <c r="C23" s="160"/>
      <c r="D23" s="852" t="s">
        <v>277</v>
      </c>
      <c r="E23" s="853"/>
      <c r="F23" s="854"/>
      <c r="G23" s="249">
        <v>8.4</v>
      </c>
      <c r="H23" s="250">
        <v>8.3</v>
      </c>
      <c r="I23" s="249">
        <v>8.4</v>
      </c>
      <c r="J23" s="249">
        <v>5.2</v>
      </c>
      <c r="K23" s="250">
        <v>5.2</v>
      </c>
      <c r="L23" s="295"/>
      <c r="M23" s="251">
        <v>5.4</v>
      </c>
      <c r="N23" s="7">
        <v>5.5</v>
      </c>
      <c r="O23" s="7">
        <v>5.6</v>
      </c>
      <c r="P23" s="7">
        <v>5.8</v>
      </c>
      <c r="Q23" s="252">
        <v>5.9</v>
      </c>
      <c r="R23" s="174"/>
    </row>
    <row r="24" spans="2:18" ht="18" customHeight="1">
      <c r="B24" s="126"/>
      <c r="C24" s="160"/>
      <c r="D24" s="144"/>
      <c r="E24" s="855" t="s">
        <v>354</v>
      </c>
      <c r="F24" s="856"/>
      <c r="G24" s="105"/>
      <c r="H24" s="213"/>
      <c r="I24" s="105"/>
      <c r="J24" s="105"/>
      <c r="K24" s="216"/>
      <c r="L24" s="286"/>
      <c r="M24" s="186"/>
      <c r="N24" s="101"/>
      <c r="O24" s="101"/>
      <c r="P24" s="101"/>
      <c r="Q24" s="187"/>
      <c r="R24" s="177"/>
    </row>
    <row r="25" spans="2:21" ht="18" customHeight="1">
      <c r="B25" s="126"/>
      <c r="C25" s="161"/>
      <c r="D25" s="214"/>
      <c r="E25" s="852" t="s">
        <v>359</v>
      </c>
      <c r="F25" s="854"/>
      <c r="G25" s="9"/>
      <c r="H25" s="116"/>
      <c r="I25" s="9"/>
      <c r="J25" s="9"/>
      <c r="K25" s="167"/>
      <c r="L25" s="296"/>
      <c r="M25" s="253"/>
      <c r="N25" s="254"/>
      <c r="O25" s="254"/>
      <c r="P25" s="254"/>
      <c r="Q25" s="182"/>
      <c r="R25" s="174"/>
      <c r="U25" s="106"/>
    </row>
    <row r="26" spans="2:18" ht="18" customHeight="1">
      <c r="B26" s="126"/>
      <c r="C26" s="160"/>
      <c r="D26" s="144"/>
      <c r="E26" s="168"/>
      <c r="F26" s="159" t="s">
        <v>410</v>
      </c>
      <c r="G26" s="13"/>
      <c r="H26" s="119"/>
      <c r="I26" s="13"/>
      <c r="J26" s="13"/>
      <c r="K26" s="172"/>
      <c r="L26" s="284"/>
      <c r="M26" s="183"/>
      <c r="N26" s="4"/>
      <c r="O26" s="4"/>
      <c r="P26" s="4"/>
      <c r="Q26" s="184"/>
      <c r="R26" s="175"/>
    </row>
    <row r="27" spans="2:21" ht="18" customHeight="1">
      <c r="B27" s="126"/>
      <c r="C27" s="161"/>
      <c r="D27" s="214"/>
      <c r="E27" s="884" t="s">
        <v>278</v>
      </c>
      <c r="F27" s="885"/>
      <c r="G27" s="14"/>
      <c r="H27" s="111"/>
      <c r="I27" s="14"/>
      <c r="J27" s="14"/>
      <c r="K27" s="132"/>
      <c r="L27" s="297"/>
      <c r="M27" s="217"/>
      <c r="N27" s="215"/>
      <c r="O27" s="215"/>
      <c r="P27" s="215"/>
      <c r="Q27" s="191"/>
      <c r="R27" s="173"/>
      <c r="U27" s="106"/>
    </row>
    <row r="28" spans="2:18" ht="18" customHeight="1">
      <c r="B28" s="126"/>
      <c r="C28" s="160"/>
      <c r="D28" s="144"/>
      <c r="E28" s="165"/>
      <c r="F28" s="255" t="s">
        <v>410</v>
      </c>
      <c r="G28" s="127"/>
      <c r="H28" s="128"/>
      <c r="I28" s="127"/>
      <c r="J28" s="127"/>
      <c r="K28" s="194"/>
      <c r="L28" s="287"/>
      <c r="M28" s="197"/>
      <c r="N28" s="129"/>
      <c r="O28" s="129"/>
      <c r="P28" s="129"/>
      <c r="Q28" s="198"/>
      <c r="R28" s="195"/>
    </row>
    <row r="29" spans="2:18" ht="18" customHeight="1" thickBot="1">
      <c r="B29" s="133"/>
      <c r="C29" s="164"/>
      <c r="D29" s="891" t="s">
        <v>279</v>
      </c>
      <c r="E29" s="892"/>
      <c r="F29" s="893"/>
      <c r="G29" s="240"/>
      <c r="H29" s="241"/>
      <c r="I29" s="240"/>
      <c r="J29" s="240"/>
      <c r="K29" s="241"/>
      <c r="L29" s="298"/>
      <c r="M29" s="242"/>
      <c r="N29" s="243"/>
      <c r="O29" s="243"/>
      <c r="P29" s="243"/>
      <c r="Q29" s="244"/>
      <c r="R29" s="289"/>
    </row>
    <row r="30" spans="2:18" ht="18" customHeight="1" thickTop="1">
      <c r="B30" s="169"/>
      <c r="C30" s="860" t="s">
        <v>186</v>
      </c>
      <c r="D30" s="861"/>
      <c r="E30" s="861"/>
      <c r="F30" s="888"/>
      <c r="G30" s="14">
        <v>1</v>
      </c>
      <c r="H30" s="132">
        <v>1</v>
      </c>
      <c r="I30" s="14">
        <v>1</v>
      </c>
      <c r="J30" s="14">
        <v>1</v>
      </c>
      <c r="K30" s="132">
        <v>1</v>
      </c>
      <c r="L30" s="297"/>
      <c r="M30" s="217">
        <v>1</v>
      </c>
      <c r="N30" s="215">
        <v>1</v>
      </c>
      <c r="O30" s="215">
        <v>1</v>
      </c>
      <c r="P30" s="215">
        <v>1</v>
      </c>
      <c r="Q30" s="191">
        <v>1</v>
      </c>
      <c r="R30" s="173"/>
    </row>
    <row r="31" spans="2:18" ht="18" customHeight="1" thickBot="1">
      <c r="B31" s="133"/>
      <c r="C31" s="164"/>
      <c r="D31" s="166"/>
      <c r="E31" s="889" t="s">
        <v>282</v>
      </c>
      <c r="F31" s="890"/>
      <c r="G31" s="256">
        <v>0</v>
      </c>
      <c r="H31" s="257">
        <f>H30-G30</f>
        <v>0</v>
      </c>
      <c r="I31" s="257">
        <f>I30-H30</f>
        <v>0</v>
      </c>
      <c r="J31" s="257">
        <f>J30-I30</f>
        <v>0</v>
      </c>
      <c r="K31" s="257">
        <f>K30-J30</f>
        <v>0</v>
      </c>
      <c r="L31" s="288"/>
      <c r="M31" s="258">
        <v>0</v>
      </c>
      <c r="N31" s="259">
        <f>N30-M30</f>
        <v>0</v>
      </c>
      <c r="O31" s="259">
        <f>O30-N30</f>
        <v>0</v>
      </c>
      <c r="P31" s="259">
        <f>P30-O30</f>
        <v>0</v>
      </c>
      <c r="Q31" s="259">
        <f>Q30-P30</f>
        <v>0</v>
      </c>
      <c r="R31" s="260"/>
    </row>
    <row r="32" spans="2:21" ht="18" customHeight="1" thickTop="1">
      <c r="B32" s="126"/>
      <c r="C32" s="895" t="s">
        <v>185</v>
      </c>
      <c r="D32" s="896"/>
      <c r="E32" s="896"/>
      <c r="F32" s="897"/>
      <c r="G32" s="14"/>
      <c r="H32" s="111"/>
      <c r="I32" s="14"/>
      <c r="J32" s="14"/>
      <c r="K32" s="132"/>
      <c r="L32" s="297"/>
      <c r="M32" s="217"/>
      <c r="N32" s="215"/>
      <c r="O32" s="215"/>
      <c r="P32" s="215"/>
      <c r="Q32" s="191"/>
      <c r="R32" s="173"/>
      <c r="U32" s="106"/>
    </row>
    <row r="33" spans="2:18" ht="18" customHeight="1" thickBot="1">
      <c r="B33" s="133"/>
      <c r="C33" s="164"/>
      <c r="D33" s="166"/>
      <c r="E33" s="157" t="s">
        <v>280</v>
      </c>
      <c r="F33" s="157"/>
      <c r="G33" s="130"/>
      <c r="H33" s="118"/>
      <c r="I33" s="130"/>
      <c r="J33" s="130"/>
      <c r="K33" s="171"/>
      <c r="L33" s="283"/>
      <c r="M33" s="188"/>
      <c r="N33" s="131"/>
      <c r="O33" s="131"/>
      <c r="P33" s="131"/>
      <c r="Q33" s="189"/>
      <c r="R33" s="178"/>
    </row>
    <row r="34" spans="2:18" ht="18" customHeight="1" thickTop="1">
      <c r="B34" s="126"/>
      <c r="C34" s="860" t="s">
        <v>188</v>
      </c>
      <c r="D34" s="861"/>
      <c r="E34" s="861"/>
      <c r="F34" s="862"/>
      <c r="G34" s="14"/>
      <c r="H34" s="124"/>
      <c r="I34" s="14"/>
      <c r="J34" s="14"/>
      <c r="K34" s="132"/>
      <c r="L34" s="291"/>
      <c r="M34" s="190"/>
      <c r="N34" s="1"/>
      <c r="O34" s="1"/>
      <c r="P34" s="1"/>
      <c r="Q34" s="191"/>
      <c r="R34" s="173"/>
    </row>
    <row r="35" spans="2:18" ht="18" customHeight="1" thickBot="1">
      <c r="B35" s="133"/>
      <c r="C35" s="164"/>
      <c r="D35" s="166"/>
      <c r="E35" s="157" t="s">
        <v>281</v>
      </c>
      <c r="F35" s="157"/>
      <c r="G35" s="105"/>
      <c r="H35" s="118"/>
      <c r="I35" s="101"/>
      <c r="J35" s="101"/>
      <c r="K35" s="102"/>
      <c r="L35" s="286"/>
      <c r="M35" s="186"/>
      <c r="N35" s="101"/>
      <c r="O35" s="101"/>
      <c r="P35" s="101"/>
      <c r="Q35" s="187"/>
      <c r="R35" s="177"/>
    </row>
    <row r="36" spans="2:18" ht="18" customHeight="1" thickTop="1">
      <c r="B36" s="126"/>
      <c r="C36" s="860" t="s">
        <v>360</v>
      </c>
      <c r="D36" s="861"/>
      <c r="E36" s="861"/>
      <c r="F36" s="862"/>
      <c r="G36" s="125"/>
      <c r="H36" s="124"/>
      <c r="I36" s="125"/>
      <c r="J36" s="125"/>
      <c r="K36" s="170"/>
      <c r="L36" s="294"/>
      <c r="M36" s="180"/>
      <c r="N36" s="109"/>
      <c r="O36" s="109"/>
      <c r="P36" s="109"/>
      <c r="Q36" s="185"/>
      <c r="R36" s="176"/>
    </row>
    <row r="37" spans="2:18" ht="18" customHeight="1">
      <c r="B37" s="126"/>
      <c r="C37" s="165"/>
      <c r="D37" s="146"/>
      <c r="E37" s="255" t="s">
        <v>410</v>
      </c>
      <c r="F37" s="255"/>
      <c r="G37" s="127"/>
      <c r="H37" s="128"/>
      <c r="I37" s="127"/>
      <c r="J37" s="127"/>
      <c r="K37" s="194"/>
      <c r="L37" s="287"/>
      <c r="M37" s="197"/>
      <c r="N37" s="129"/>
      <c r="O37" s="129"/>
      <c r="P37" s="129"/>
      <c r="Q37" s="198"/>
      <c r="R37" s="195"/>
    </row>
    <row r="38" spans="2:18" ht="6" customHeight="1">
      <c r="B38" s="301"/>
      <c r="C38" s="302"/>
      <c r="D38" s="302"/>
      <c r="E38" s="302"/>
      <c r="F38" s="302"/>
      <c r="G38" s="304"/>
      <c r="H38" s="305"/>
      <c r="I38" s="304"/>
      <c r="J38" s="304"/>
      <c r="K38" s="304"/>
      <c r="L38" s="306"/>
      <c r="M38" s="306"/>
      <c r="N38" s="306"/>
      <c r="O38" s="306"/>
      <c r="P38" s="306"/>
      <c r="Q38" s="306"/>
      <c r="R38" s="306"/>
    </row>
    <row r="39" spans="2:18" ht="18" customHeight="1">
      <c r="B39" s="836"/>
      <c r="C39" s="839" t="s">
        <v>393</v>
      </c>
      <c r="D39" s="840"/>
      <c r="E39" s="840"/>
      <c r="F39" s="841"/>
      <c r="G39" s="249"/>
      <c r="H39" s="307"/>
      <c r="I39" s="249"/>
      <c r="J39" s="249"/>
      <c r="K39" s="250"/>
      <c r="L39" s="295"/>
      <c r="M39" s="251"/>
      <c r="N39" s="7"/>
      <c r="O39" s="7"/>
      <c r="P39" s="7"/>
      <c r="Q39" s="252"/>
      <c r="R39" s="315"/>
    </row>
    <row r="40" spans="2:18" ht="18" customHeight="1">
      <c r="B40" s="837"/>
      <c r="C40" s="158"/>
      <c r="D40" s="842" t="s">
        <v>394</v>
      </c>
      <c r="E40" s="843"/>
      <c r="F40" s="844"/>
      <c r="G40" s="308"/>
      <c r="H40" s="309"/>
      <c r="I40" s="308"/>
      <c r="J40" s="308"/>
      <c r="K40" s="310"/>
      <c r="L40" s="314"/>
      <c r="M40" s="311"/>
      <c r="N40" s="312"/>
      <c r="O40" s="312"/>
      <c r="P40" s="312"/>
      <c r="Q40" s="313"/>
      <c r="R40" s="316"/>
    </row>
    <row r="41" spans="2:18" ht="18" customHeight="1">
      <c r="B41" s="837"/>
      <c r="C41" s="839" t="s">
        <v>392</v>
      </c>
      <c r="D41" s="840"/>
      <c r="E41" s="840"/>
      <c r="F41" s="841"/>
      <c r="G41" s="551">
        <v>839.6</v>
      </c>
      <c r="H41" s="551">
        <v>972.5</v>
      </c>
      <c r="I41" s="551">
        <v>1660.9</v>
      </c>
      <c r="J41" s="551">
        <v>1740.6</v>
      </c>
      <c r="K41" s="535">
        <v>1919.3</v>
      </c>
      <c r="L41" s="295"/>
      <c r="M41" s="536">
        <v>2025</v>
      </c>
      <c r="N41" s="537">
        <v>2400.8</v>
      </c>
      <c r="O41" s="537">
        <v>2787.1</v>
      </c>
      <c r="P41" s="537">
        <v>3063.2</v>
      </c>
      <c r="Q41" s="538">
        <v>3000.7</v>
      </c>
      <c r="R41" s="315"/>
    </row>
    <row r="42" spans="2:18" ht="18" customHeight="1" thickBot="1">
      <c r="B42" s="838"/>
      <c r="C42" s="158"/>
      <c r="D42" s="842" t="s">
        <v>394</v>
      </c>
      <c r="E42" s="843"/>
      <c r="F42" s="844"/>
      <c r="G42" s="552"/>
      <c r="H42" s="552">
        <f>H41-G41</f>
        <v>132.89999999999998</v>
      </c>
      <c r="I42" s="552">
        <f>I41-H41</f>
        <v>688.4000000000001</v>
      </c>
      <c r="J42" s="552">
        <f>J41-I41</f>
        <v>79.69999999999982</v>
      </c>
      <c r="K42" s="552">
        <f>K41-J41</f>
        <v>178.70000000000005</v>
      </c>
      <c r="L42" s="314"/>
      <c r="M42" s="553">
        <f>M41-K41</f>
        <v>105.70000000000005</v>
      </c>
      <c r="N42" s="554">
        <f>N41-M41</f>
        <v>375.8000000000002</v>
      </c>
      <c r="O42" s="554">
        <f>O41-N41</f>
        <v>386.2999999999997</v>
      </c>
      <c r="P42" s="554">
        <f>P41-O41</f>
        <v>276.0999999999999</v>
      </c>
      <c r="Q42" s="554">
        <f>Q41-P41</f>
        <v>-62.5</v>
      </c>
      <c r="R42" s="316"/>
    </row>
    <row r="43" spans="2:18" ht="21" customHeight="1" thickTop="1">
      <c r="B43" s="261" t="s">
        <v>190</v>
      </c>
      <c r="C43" s="11"/>
      <c r="D43" s="11"/>
      <c r="E43" s="11"/>
      <c r="J43" s="845" t="s">
        <v>417</v>
      </c>
      <c r="K43" s="846"/>
      <c r="L43" s="98">
        <f>L12+L16</f>
        <v>24.5</v>
      </c>
      <c r="O43" s="144"/>
      <c r="P43" s="845" t="s">
        <v>384</v>
      </c>
      <c r="Q43" s="899"/>
      <c r="R43" s="98">
        <f>R16+R12</f>
        <v>41</v>
      </c>
    </row>
    <row r="44" spans="2:15" ht="9" customHeight="1">
      <c r="B44" s="898" t="s">
        <v>189</v>
      </c>
      <c r="C44" s="898"/>
      <c r="D44" s="898"/>
      <c r="E44" s="898"/>
      <c r="F44" s="898"/>
      <c r="G44" s="898"/>
      <c r="H44" s="898"/>
      <c r="I44" s="898"/>
      <c r="J44" s="898"/>
      <c r="K44" s="898"/>
      <c r="L44" s="898"/>
      <c r="M44" s="898"/>
      <c r="N44" s="898"/>
      <c r="O44" s="162"/>
    </row>
    <row r="45" spans="2:18" ht="21" customHeight="1">
      <c r="B45" s="898"/>
      <c r="C45" s="898"/>
      <c r="D45" s="898"/>
      <c r="E45" s="898"/>
      <c r="F45" s="898"/>
      <c r="G45" s="898"/>
      <c r="H45" s="898"/>
      <c r="I45" s="898"/>
      <c r="J45" s="898"/>
      <c r="K45" s="898"/>
      <c r="L45" s="898"/>
      <c r="M45" s="898"/>
      <c r="N45" s="898"/>
      <c r="O45" s="144"/>
      <c r="P45" s="900" t="s">
        <v>315</v>
      </c>
      <c r="Q45" s="901"/>
      <c r="R45" s="281">
        <v>6.9</v>
      </c>
    </row>
    <row r="46" spans="2:18" ht="9" customHeight="1">
      <c r="B46" s="898"/>
      <c r="C46" s="898"/>
      <c r="D46" s="898"/>
      <c r="E46" s="898"/>
      <c r="F46" s="898"/>
      <c r="G46" s="898"/>
      <c r="H46" s="898"/>
      <c r="I46" s="898"/>
      <c r="J46" s="898"/>
      <c r="K46" s="898"/>
      <c r="L46" s="898"/>
      <c r="M46" s="898"/>
      <c r="N46" s="898"/>
      <c r="O46" s="144"/>
      <c r="P46" s="145"/>
      <c r="Q46" s="112"/>
      <c r="R46" s="112"/>
    </row>
    <row r="47" spans="2:18" ht="15" customHeight="1">
      <c r="B47" s="11" t="s">
        <v>191</v>
      </c>
      <c r="C47" s="11"/>
      <c r="D47" s="11"/>
      <c r="E47" s="11"/>
      <c r="O47" s="144"/>
      <c r="P47" s="144"/>
      <c r="Q47" s="8"/>
      <c r="R47" s="8"/>
    </row>
    <row r="48" spans="2:18" ht="15" customHeight="1">
      <c r="B48" s="11"/>
      <c r="C48" s="11"/>
      <c r="D48" s="11"/>
      <c r="E48" s="11"/>
      <c r="O48" s="144"/>
      <c r="P48" s="144"/>
      <c r="Q48" s="8"/>
      <c r="R48" s="8"/>
    </row>
    <row r="49" spans="2:5" ht="18" customHeight="1">
      <c r="B49" s="6"/>
      <c r="C49" s="6" t="s">
        <v>407</v>
      </c>
      <c r="D49" s="6"/>
      <c r="E49" s="6"/>
    </row>
    <row r="50" spans="17:18" ht="3" customHeight="1" thickBot="1">
      <c r="Q50" s="894"/>
      <c r="R50" s="894"/>
    </row>
    <row r="51" spans="2:18" ht="14.25" customHeight="1" thickTop="1">
      <c r="B51" s="146"/>
      <c r="C51" s="140"/>
      <c r="D51" s="140"/>
      <c r="E51" s="140"/>
      <c r="F51" s="137"/>
      <c r="G51" s="45" t="s">
        <v>219</v>
      </c>
      <c r="H51" s="45" t="s">
        <v>220</v>
      </c>
      <c r="I51" s="45" t="s">
        <v>221</v>
      </c>
      <c r="J51" s="45" t="s">
        <v>222</v>
      </c>
      <c r="K51" s="46" t="s">
        <v>223</v>
      </c>
      <c r="L51" s="200" t="s">
        <v>224</v>
      </c>
      <c r="M51" s="201" t="s">
        <v>225</v>
      </c>
      <c r="N51" s="201" t="s">
        <v>226</v>
      </c>
      <c r="O51" s="201" t="s">
        <v>227</v>
      </c>
      <c r="P51" s="202" t="s">
        <v>228</v>
      </c>
      <c r="Q51" s="143"/>
      <c r="R51" s="143"/>
    </row>
    <row r="52" spans="2:18" ht="14.25" customHeight="1">
      <c r="B52" s="146"/>
      <c r="C52" s="141"/>
      <c r="D52" s="141"/>
      <c r="E52" s="141"/>
      <c r="F52" s="138"/>
      <c r="G52" s="47" t="s">
        <v>476</v>
      </c>
      <c r="H52" s="48" t="s">
        <v>477</v>
      </c>
      <c r="I52" s="47" t="s">
        <v>478</v>
      </c>
      <c r="J52" s="47" t="s">
        <v>479</v>
      </c>
      <c r="K52" s="48" t="s">
        <v>480</v>
      </c>
      <c r="L52" s="203" t="s">
        <v>481</v>
      </c>
      <c r="M52" s="47" t="s">
        <v>482</v>
      </c>
      <c r="N52" s="47" t="s">
        <v>483</v>
      </c>
      <c r="O52" s="47" t="s">
        <v>484</v>
      </c>
      <c r="P52" s="204" t="s">
        <v>485</v>
      </c>
      <c r="Q52" s="144"/>
      <c r="R52" s="144"/>
    </row>
    <row r="53" spans="2:18" ht="14.25" customHeight="1">
      <c r="B53" s="146"/>
      <c r="C53" s="142"/>
      <c r="D53" s="142"/>
      <c r="E53" s="142"/>
      <c r="F53" s="139"/>
      <c r="G53" s="49" t="s">
        <v>486</v>
      </c>
      <c r="H53" s="117" t="s">
        <v>486</v>
      </c>
      <c r="I53" s="49" t="s">
        <v>486</v>
      </c>
      <c r="J53" s="49" t="s">
        <v>486</v>
      </c>
      <c r="K53" s="50" t="s">
        <v>487</v>
      </c>
      <c r="L53" s="205"/>
      <c r="M53" s="51"/>
      <c r="N53" s="51"/>
      <c r="O53" s="51"/>
      <c r="P53" s="206"/>
      <c r="Q53" s="144"/>
      <c r="R53" s="144"/>
    </row>
    <row r="54" spans="2:18" ht="18" customHeight="1">
      <c r="B54" s="155"/>
      <c r="C54" s="151" t="s">
        <v>362</v>
      </c>
      <c r="D54" s="151"/>
      <c r="E54" s="151"/>
      <c r="F54" s="152"/>
      <c r="G54" s="387">
        <v>3.991</v>
      </c>
      <c r="H54" s="387">
        <v>4.01</v>
      </c>
      <c r="I54" s="387">
        <v>5.54</v>
      </c>
      <c r="J54" s="387">
        <v>5.436</v>
      </c>
      <c r="K54" s="401">
        <v>5.319</v>
      </c>
      <c r="L54" s="402">
        <v>5.226</v>
      </c>
      <c r="M54" s="387">
        <v>5.172</v>
      </c>
      <c r="N54" s="387">
        <v>5.125</v>
      </c>
      <c r="O54" s="387">
        <v>5.078</v>
      </c>
      <c r="P54" s="403">
        <v>5.249</v>
      </c>
      <c r="Q54" s="106"/>
      <c r="R54" s="106"/>
    </row>
    <row r="55" spans="2:18" ht="18" customHeight="1">
      <c r="B55" s="155"/>
      <c r="C55" s="151" t="s">
        <v>363</v>
      </c>
      <c r="D55" s="151"/>
      <c r="E55" s="151"/>
      <c r="F55" s="152"/>
      <c r="G55" s="387">
        <v>340.4</v>
      </c>
      <c r="H55" s="388">
        <v>341.14</v>
      </c>
      <c r="I55" s="388">
        <v>452.73</v>
      </c>
      <c r="J55" s="388">
        <v>459.72</v>
      </c>
      <c r="K55" s="389">
        <v>450.61</v>
      </c>
      <c r="L55" s="181">
        <f>1266*365/1000</f>
        <v>462.09</v>
      </c>
      <c r="M55" s="2">
        <f>1260*365/1000</f>
        <v>459.9</v>
      </c>
      <c r="N55" s="2">
        <f>1254*365/1000</f>
        <v>457.71</v>
      </c>
      <c r="O55" s="2">
        <f>1249*365/1000</f>
        <v>455.885</v>
      </c>
      <c r="P55" s="182">
        <f>1953*365/1000</f>
        <v>712.845</v>
      </c>
      <c r="Q55" s="106"/>
      <c r="R55" s="106"/>
    </row>
    <row r="56" spans="2:18" ht="18" customHeight="1">
      <c r="B56" s="155"/>
      <c r="C56" s="153" t="s">
        <v>355</v>
      </c>
      <c r="D56" s="153"/>
      <c r="E56" s="153"/>
      <c r="F56" s="154"/>
      <c r="G56" s="384">
        <v>1060</v>
      </c>
      <c r="H56" s="382">
        <v>1060</v>
      </c>
      <c r="I56" s="382">
        <v>1477</v>
      </c>
      <c r="J56" s="382">
        <v>1477</v>
      </c>
      <c r="K56" s="383">
        <v>2007</v>
      </c>
      <c r="L56" s="399">
        <v>2007</v>
      </c>
      <c r="M56" s="382">
        <v>2007</v>
      </c>
      <c r="N56" s="382">
        <v>2007</v>
      </c>
      <c r="O56" s="382">
        <v>2007</v>
      </c>
      <c r="P56" s="400">
        <v>3660</v>
      </c>
      <c r="Q56" s="106"/>
      <c r="R56" s="106"/>
    </row>
    <row r="57" spans="2:18" ht="18" customHeight="1">
      <c r="B57" s="155"/>
      <c r="C57" s="153" t="s">
        <v>356</v>
      </c>
      <c r="D57" s="153"/>
      <c r="E57" s="153"/>
      <c r="F57" s="154"/>
      <c r="G57" s="384">
        <v>1060</v>
      </c>
      <c r="H57" s="382">
        <v>1060</v>
      </c>
      <c r="I57" s="382">
        <v>1473</v>
      </c>
      <c r="J57" s="382">
        <v>1474</v>
      </c>
      <c r="K57" s="383">
        <v>1583</v>
      </c>
      <c r="L57" s="399">
        <v>1698</v>
      </c>
      <c r="M57" s="382">
        <v>1685</v>
      </c>
      <c r="N57" s="382">
        <v>1676</v>
      </c>
      <c r="O57" s="382">
        <v>1668</v>
      </c>
      <c r="P57" s="400">
        <v>2717</v>
      </c>
      <c r="Q57" s="106"/>
      <c r="R57" s="106"/>
    </row>
    <row r="58" spans="2:18" ht="18" customHeight="1">
      <c r="B58" s="155"/>
      <c r="C58" s="153" t="s">
        <v>364</v>
      </c>
      <c r="D58" s="153"/>
      <c r="E58" s="153"/>
      <c r="F58" s="154"/>
      <c r="G58" s="386">
        <f aca="true" t="shared" si="0" ref="G58:P58">G57/G56*100</f>
        <v>100</v>
      </c>
      <c r="H58" s="386">
        <f t="shared" si="0"/>
        <v>100</v>
      </c>
      <c r="I58" s="386">
        <f t="shared" si="0"/>
        <v>99.7291807718348</v>
      </c>
      <c r="J58" s="386">
        <f t="shared" si="0"/>
        <v>99.7968855788761</v>
      </c>
      <c r="K58" s="390">
        <f t="shared" si="0"/>
        <v>78.87394120577977</v>
      </c>
      <c r="L58" s="391">
        <f t="shared" si="0"/>
        <v>84.60388639760838</v>
      </c>
      <c r="M58" s="386">
        <f t="shared" si="0"/>
        <v>83.95615346287993</v>
      </c>
      <c r="N58" s="386">
        <f t="shared" si="0"/>
        <v>83.50772296960638</v>
      </c>
      <c r="O58" s="386">
        <f t="shared" si="0"/>
        <v>83.10911808669657</v>
      </c>
      <c r="P58" s="392">
        <f t="shared" si="0"/>
        <v>74.23497267759562</v>
      </c>
      <c r="Q58" s="106"/>
      <c r="R58" s="106"/>
    </row>
    <row r="59" spans="2:18" ht="18" customHeight="1">
      <c r="B59" s="155"/>
      <c r="C59" s="153" t="s">
        <v>357</v>
      </c>
      <c r="D59" s="153"/>
      <c r="E59" s="153"/>
      <c r="F59" s="154"/>
      <c r="G59" s="385">
        <v>211.7</v>
      </c>
      <c r="H59" s="385">
        <v>212.2</v>
      </c>
      <c r="I59" s="385">
        <v>224.1</v>
      </c>
      <c r="J59" s="385">
        <v>225.6</v>
      </c>
      <c r="K59" s="385">
        <v>226</v>
      </c>
      <c r="L59" s="532">
        <v>249.5</v>
      </c>
      <c r="M59" s="385">
        <v>250.7</v>
      </c>
      <c r="N59" s="385">
        <v>251.9</v>
      </c>
      <c r="O59" s="385">
        <v>278.2</v>
      </c>
      <c r="P59" s="393">
        <v>177.9</v>
      </c>
      <c r="Q59" s="106"/>
      <c r="R59" s="106"/>
    </row>
    <row r="60" spans="2:18" ht="18" customHeight="1" thickBot="1">
      <c r="B60" s="155"/>
      <c r="C60" s="153" t="s">
        <v>358</v>
      </c>
      <c r="D60" s="153"/>
      <c r="E60" s="153"/>
      <c r="F60" s="154"/>
      <c r="G60" s="385">
        <v>228.4</v>
      </c>
      <c r="H60" s="385">
        <v>212.4</v>
      </c>
      <c r="I60" s="385">
        <v>219.7</v>
      </c>
      <c r="J60" s="385">
        <v>218.8</v>
      </c>
      <c r="K60" s="385">
        <v>211.7</v>
      </c>
      <c r="L60" s="533">
        <v>234.8</v>
      </c>
      <c r="M60" s="534">
        <v>243.3</v>
      </c>
      <c r="N60" s="534">
        <v>272.4</v>
      </c>
      <c r="O60" s="534">
        <v>294.6</v>
      </c>
      <c r="P60" s="394">
        <v>222.1</v>
      </c>
      <c r="Q60" s="106"/>
      <c r="R60" s="106"/>
    </row>
    <row r="61" ht="15" thickTop="1"/>
    <row r="62" spans="2:5" ht="18" customHeight="1">
      <c r="B62" s="6"/>
      <c r="C62" s="6" t="s">
        <v>408</v>
      </c>
      <c r="D62" s="6"/>
      <c r="E62" s="6"/>
    </row>
    <row r="63" spans="3:18" ht="15" customHeight="1">
      <c r="C63" s="11" t="s">
        <v>366</v>
      </c>
      <c r="D63" s="11"/>
      <c r="E63" s="11"/>
      <c r="O63" s="162"/>
      <c r="P63" s="162"/>
      <c r="Q63" s="162"/>
      <c r="R63" s="162"/>
    </row>
    <row r="64" spans="17:18" ht="3" customHeight="1">
      <c r="Q64" s="894"/>
      <c r="R64" s="894"/>
    </row>
    <row r="65" spans="2:18" ht="39" customHeight="1">
      <c r="B65" s="146"/>
      <c r="C65" s="145"/>
      <c r="D65" s="145"/>
      <c r="E65" s="145"/>
      <c r="F65" s="145" t="s">
        <v>240</v>
      </c>
      <c r="G65" s="120"/>
      <c r="H65" s="120"/>
      <c r="I65" s="120"/>
      <c r="J65" s="120"/>
      <c r="K65" s="120"/>
      <c r="L65" s="120"/>
      <c r="M65" s="120"/>
      <c r="N65" s="120"/>
      <c r="O65" s="120"/>
      <c r="P65" s="121"/>
      <c r="Q65" s="143"/>
      <c r="R65" s="143"/>
    </row>
    <row r="66" spans="2:18" ht="39" customHeight="1">
      <c r="B66" s="146"/>
      <c r="C66" s="147"/>
      <c r="D66" s="147"/>
      <c r="E66" s="147"/>
      <c r="F66" s="147"/>
      <c r="G66" s="148"/>
      <c r="H66" s="148"/>
      <c r="I66" s="148"/>
      <c r="J66" s="148"/>
      <c r="K66" s="149"/>
      <c r="L66" s="150"/>
      <c r="M66" s="150"/>
      <c r="N66" s="150"/>
      <c r="O66" s="150"/>
      <c r="P66" s="110"/>
      <c r="Q66" s="144"/>
      <c r="R66" s="144"/>
    </row>
  </sheetData>
  <mergeCells count="34">
    <mergeCell ref="E31:F31"/>
    <mergeCell ref="D29:F29"/>
    <mergeCell ref="Q64:R64"/>
    <mergeCell ref="C36:F36"/>
    <mergeCell ref="C34:F34"/>
    <mergeCell ref="C32:F32"/>
    <mergeCell ref="B44:N46"/>
    <mergeCell ref="Q50:R50"/>
    <mergeCell ref="P43:Q43"/>
    <mergeCell ref="P45:Q45"/>
    <mergeCell ref="E25:F25"/>
    <mergeCell ref="E27:F27"/>
    <mergeCell ref="C22:F22"/>
    <mergeCell ref="C30:F30"/>
    <mergeCell ref="B10:R10"/>
    <mergeCell ref="C15:F15"/>
    <mergeCell ref="R7:R9"/>
    <mergeCell ref="C7:F9"/>
    <mergeCell ref="L7:L9"/>
    <mergeCell ref="J43:K43"/>
    <mergeCell ref="Q6:R6"/>
    <mergeCell ref="B21:R21"/>
    <mergeCell ref="D23:F23"/>
    <mergeCell ref="E24:F24"/>
    <mergeCell ref="C17:F17"/>
    <mergeCell ref="C19:F19"/>
    <mergeCell ref="C13:F13"/>
    <mergeCell ref="C11:F11"/>
    <mergeCell ref="B7:B9"/>
    <mergeCell ref="B39:B42"/>
    <mergeCell ref="C41:F41"/>
    <mergeCell ref="C39:F39"/>
    <mergeCell ref="D40:F40"/>
    <mergeCell ref="D42:F42"/>
  </mergeCells>
  <printOptions horizontalCentered="1"/>
  <pageMargins left="0.1968503937007874" right="0.1968503937007874" top="0.37" bottom="0.1968503937007874" header="0.2" footer="0.196850393700787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kos59</cp:lastModifiedBy>
  <cp:lastPrinted>2007-11-12T00:15:55Z</cp:lastPrinted>
  <dcterms:created xsi:type="dcterms:W3CDTF">2007-05-01T01:44:16Z</dcterms:created>
  <dcterms:modified xsi:type="dcterms:W3CDTF">2008-03-17T00:40:34Z</dcterms:modified>
  <cp:category/>
  <cp:version/>
  <cp:contentType/>
  <cp:contentStatus/>
</cp:coreProperties>
</file>