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
    </mc:Choice>
  </mc:AlternateContent>
  <workbookProtection workbookAlgorithmName="SHA-512" workbookHashValue="3+0hrA8VsgzY43dIvVHhGC3R4Ev69sgTEeBrmj/azIo1OcjNwrEHTidWPzJGK6AFt2J8NzGiBGc1ZZmk+i96SA==" workbookSaltValue="zVxEqFjHMqgkLuOAoTAFaQ==" workbookSpinCount="100000" lockStructure="1"/>
  <bookViews>
    <workbookView xWindow="0" yWindow="0" windowWidth="25320" windowHeight="1159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O6" i="5"/>
  <c r="I10" i="4" s="1"/>
  <c r="N6" i="5"/>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H85" i="4"/>
  <c r="BB10" i="4"/>
  <c r="AT10" i="4"/>
  <c r="AL10" i="4"/>
  <c r="P10" i="4"/>
  <c r="B10" i="4"/>
  <c r="BB8" i="4"/>
  <c r="AT8" i="4"/>
  <c r="W8" i="4"/>
  <c r="P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<sst xmlns="http://schemas.openxmlformats.org/spreadsheetml/2006/main" count="228" uniqueCount="114">
  <si>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</si>
  <si>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</si>
  <si>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</si>
  <si>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</si>
  <si>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</si>
  <si>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</si>
  <si>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</si>
  <si>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</si>
  <si>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</si>
  <si>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</si>
  <si>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</si>
  <si>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</si>
  <si>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</si>
  <si>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</si>
  <si>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</si>
  <si>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</si>
  <si>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</si>
  <si>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</si>
  <si>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</si>
  <si>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</si>
  <si>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</si>
  <si>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</si>
  <si>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</si>
  <si>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</si>
  <si>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</si>
  <si>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</si>
  <si>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</si>
  <si>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</si>
  <si>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</si>
  <si>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</si>
  <si>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</si>
  <si>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</si>
  <si>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</si>
  <si>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</si>
  <si>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</si>
  <si>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</si>
  <si>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</si>
  <si>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</si>
  <si>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</si>
  <si>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</si>
  <si>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</si>
  <si>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</si>
  <si>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</si>
  <si>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</si>
  <si>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</si>
  <si>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</si>
  <si>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</si>
  <si>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</si>
  <si>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</si>
  <si>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</si>
  <si>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</si>
  <si>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</si>
  <si>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</si>
  <si>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</si>
  <si>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</si>
  <si>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</si>
  <si>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</si>
  <si>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</si>
  <si>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</si>
  <si>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</si>
  <si>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</si>
  <si>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</si>
  <si>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</si>
  <si>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</si>
  <si>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</si>
  <si>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</si>
  <si>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</si>
  <si>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</si>
  <si>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</si>
  <si>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</si>
  <si>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</si>
  <si>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</si>
  <si>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</si>
  <si>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</si>
  <si>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</si>
  <si>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</si>
  <si>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</si>
  <si>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</si>
  <si>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</si>
  <si>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</si>
  <si>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</si>
  <si>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</si>
  <si>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</si>
  <si>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</si>
  <si>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</si>
  <si>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</si>
  <si>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</si>
  <si>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</si>
  <si>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</si>
  <si>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</si>
  <si>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</si>
  <si>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</si>
  <si>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</si>
  <si>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小坂町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</si>
  <si>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</si>
  <si>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</si>
  <si>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</si>
  <si>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</si>
  <si>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</si>
  <si>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</si>
  <si>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</si>
  <si>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</si>
  <si>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</si>
  <si>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</si>
  <si>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</si>
  <si>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</si>
  <si>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</si>
  <si>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</si>
  <si>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</si>
  <si>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</si>
  <si>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</si>
  <si>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一般会計からの繰入により、令和２年度以降は100%を越えていたが、給水人口の減少等による給水収益の減少や老朽化等の理由による設備更新に係る費用が増加していることにより、令和６年度は100％を下回っている。事業に必要な経費を使用料等で賄えていない状況である。
②累積欠損金比率は発生していない。
③流動比率は、前年度から大きな変動はないものの、平均値を大きく下回っている。建設改良費の起債償還が続くため、早期の改善は難しい。
④企業債残高対給水比率は類似団体と比較して非常に高い水準となっている。これは設備投資に係る費用を企業債の借入に依存していることによるもので、今後も平均値と比べ高い状況が一定程度続くと見込まれる。
⑤⑥給水原価は類似団体と比較して高い水準となっているが、浄水場建設や老朽管更新等の設備投資に係る減価償却費や企業債利息の支払により、経常費用が類似団体よりも大きいためである。また、料金回収率が50％台で推移しており、給水に係る費用が給水収益以外の収入で大きく賄われている。
⑦施設利用率は、前年度より大きな変化はないものの、平均値を下回っている。人口減少による配水量の低下が主な原因である。配水能力の低減は難しい。
⑧有収率は、平均値よりも高いものの、施設管路の老朽化が進み町内各所で漏水が発生していると思われる。今後もこまめな維持管理により漏水の減少を図りたい。</t>
    <rPh sb="9" eb="11">
      <t>イッパン</t>
    </rPh>
    <rPh sb="11" eb="13">
      <t>カイケイ</t>
    </rPh>
    <rPh sb="16" eb="18">
      <t>クリイレ</t>
    </rPh>
    <rPh sb="93" eb="95">
      <t>レイワ</t>
    </rPh>
    <rPh sb="111" eb="113">
      <t>ジギョウ</t>
    </rPh>
    <rPh sb="114" eb="116">
      <t>ヒツヨウ</t>
    </rPh>
    <rPh sb="117" eb="119">
      <t>ケイヒ</t>
    </rPh>
    <rPh sb="120" eb="123">
      <t>シヨウリョウ</t>
    </rPh>
    <rPh sb="123" eb="124">
      <t>トウ</t>
    </rPh>
    <rPh sb="125" eb="126">
      <t>マカナ</t>
    </rPh>
    <rPh sb="131" eb="133">
      <t>ジョウキョウ</t>
    </rPh>
    <rPh sb="139" eb="141">
      <t>ルイセキ</t>
    </rPh>
    <rPh sb="141" eb="144">
      <t>ケッソンキン</t>
    </rPh>
    <rPh sb="144" eb="146">
      <t>ヒリツ</t>
    </rPh>
    <rPh sb="147" eb="149">
      <t>ハッセイ</t>
    </rPh>
    <rPh sb="180" eb="183">
      <t>ヘイキンチ</t>
    </rPh>
    <rPh sb="184" eb="185">
      <t>オオ</t>
    </rPh>
    <rPh sb="187" eb="189">
      <t>シタマワ</t>
    </rPh>
    <rPh sb="194" eb="196">
      <t>ケンセツ</t>
    </rPh>
    <rPh sb="196" eb="199">
      <t>カイリョウヒ</t>
    </rPh>
    <rPh sb="200" eb="202">
      <t>キサイ</t>
    </rPh>
    <rPh sb="202" eb="204">
      <t>ショウカン</t>
    </rPh>
    <rPh sb="205" eb="206">
      <t>ツヅ</t>
    </rPh>
    <rPh sb="210" eb="212">
      <t>ソウキ</t>
    </rPh>
    <rPh sb="213" eb="215">
      <t>カイゼン</t>
    </rPh>
    <rPh sb="216" eb="217">
      <t>ムズカ</t>
    </rPh>
    <rPh sb="291" eb="293">
      <t>コンゴ</t>
    </rPh>
    <rPh sb="294" eb="297">
      <t>ヘイキンチ</t>
    </rPh>
    <rPh sb="457" eb="459">
      <t>シセツ</t>
    </rPh>
    <rPh sb="459" eb="462">
      <t>リヨウリツ</t>
    </rPh>
    <rPh sb="464" eb="467">
      <t>ゼンネンド</t>
    </rPh>
    <rPh sb="469" eb="470">
      <t>オオ</t>
    </rPh>
    <rPh sb="472" eb="474">
      <t>ヘンカ</t>
    </rPh>
    <rPh sb="481" eb="484">
      <t>ヘイキンチ</t>
    </rPh>
    <rPh sb="485" eb="487">
      <t>シタマワ</t>
    </rPh>
    <rPh sb="492" eb="494">
      <t>ジンコウ</t>
    </rPh>
    <rPh sb="494" eb="496">
      <t>ゲンショウ</t>
    </rPh>
    <rPh sb="499" eb="502">
      <t>ハイスイリョウ</t>
    </rPh>
    <rPh sb="503" eb="505">
      <t>テイカ</t>
    </rPh>
    <rPh sb="506" eb="507">
      <t>オモ</t>
    </rPh>
    <rPh sb="508" eb="510">
      <t>ゲンイン</t>
    </rPh>
    <rPh sb="514" eb="516">
      <t>ハイスイ</t>
    </rPh>
    <rPh sb="516" eb="518">
      <t>ノウリョク</t>
    </rPh>
    <rPh sb="519" eb="521">
      <t>テイゲン</t>
    </rPh>
    <rPh sb="522" eb="523">
      <t>ムズカ</t>
    </rPh>
    <rPh sb="528" eb="529">
      <t>ユウ</t>
    </rPh>
    <rPh sb="529" eb="530">
      <t>シュウ</t>
    </rPh>
    <rPh sb="530" eb="531">
      <t>リツ</t>
    </rPh>
    <rPh sb="533" eb="536">
      <t>ヘイキンチ</t>
    </rPh>
    <rPh sb="539" eb="540">
      <t>タカ</t>
    </rPh>
    <rPh sb="547" eb="549">
      <t>カンロ</t>
    </rPh>
    <rPh sb="556" eb="558">
      <t>チョウナイ</t>
    </rPh>
    <rPh sb="558" eb="560">
      <t>カクショ</t>
    </rPh>
    <rPh sb="564" eb="566">
      <t>ハッセイ</t>
    </rPh>
    <rPh sb="571" eb="572">
      <t>オモ</t>
    </rPh>
    <phoneticPr fontId="4"/>
  </si>
  <si>
    <t>現時点では、一般会計からの繰入金により経営の健全性は概ね確保されているが、給水人口の減少により、給水収益の減少が予想される。定期的な料金体系の見直し・改定を行う必要があるが、定期的な見直し・改定を行っても、給水人口の減少等から給水収益の大幅な増には繋がらないことも予想される。
　また、平成29年度から簡易水道事業と経営統合したことにより、更に負債を抱えることとなった。今後もより経費削減に努めるとともに各指標の傾向を十分に分析し、資産維持費の適切な管理・対策を講じる必要がある。
　地理的特殊性があるものの、施設の効率性が低い水準にあることから、今後の人口や産業活動に注視しながら老朽施設の更新等の検討を行い、計画的に効率的な運営に努めていく必要がある。
　水道事業は、安全・安心な水を安定供給するという使命があるものの、本水道事業を取り巻く経営環境は厳しさを増している状況にある。</t>
    <phoneticPr fontId="4"/>
  </si>
  <si>
    <t xml:space="preserve">・下水道布設工事に合わせて水道老朽管の布設替工事を実施し、単独工事によるコスト増の防止と経年劣化による漏水の防止を図り計画的な更新を進めてきた。有形固定資産減価償却率が増加傾向にあるため、今後も必要な箇所について適切な改善を図っていく。
・施設の老朽化により更新費用が増大している。更新工事を実施しなかった場合、構造物及び設備の現有資産のうち、老朽化資産は令和6年度時点の2％から40年後の令和46年度には58％となる。また、現有管路137㎞のうち、老朽化管路は令和6年度時点ではないものの、40年後の令和46年度には91㎞（67％）とな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</si>
</sst>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0" xfId="0" applyFont="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0.85</c:v>
                </c:pt>
                <c:pt idx="2">
                  <c:v>0.04</c:v>
                </c:pt>
                <c:pt idx="3" formatCode="#,##0.00;&quot;△&quot;#,##0.00">
                  <c:v>0</c:v>
                </c:pt>
                <c:pt idx="4">
                  <c:v>0.51</c:v>
                </c:pt>
              </c:numCache>
            </c:numRef>
          </c:val>
          <c:extLst>
            <c:ext xmlns:c16="http://schemas.microsoft.com/office/drawing/2014/chart" uri="{C3380CC4-5D6E-409C-BE32-E72D297353CC}">
              <c16:uniqueId val="{00000000-B385-4170-BDC8-3A2B6ABBBF8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0.38</c:v>
                </c:pt>
                <c:pt idx="1">
                  <c:v>0.51</c:v>
                </c:pt>
                <c:pt idx="2">
                  <c:v>0.35</c:v>
                </c:pt>
                <c:pt idx="3">
                  <c:v>0.31</c:v>
                </c:pt>
                <c:pt idx="4">
                  <c:v>0.41</c:v>
                </c:pt>
              </c:numCache>
            </c:numRef>
          </c:val>
          <c:smooth val="0"/>
          <c:extLst>
            <c:ext xmlns:c16="http://schemas.microsoft.com/office/drawing/2014/chart" uri="{C3380CC4-5D6E-409C-BE32-E72D297353CC}">
              <c16:uniqueId val="{00000001-B385-4170-BDC8-3A2B6ABBBF8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35.08</c:v>
                </c:pt>
                <c:pt idx="1">
                  <c:v>35.39</c:v>
                </c:pt>
                <c:pt idx="2">
                  <c:v>33.909999999999997</c:v>
                </c:pt>
                <c:pt idx="3">
                  <c:v>33.619999999999997</c:v>
                </c:pt>
                <c:pt idx="4">
                  <c:v>32.67</c:v>
                </c:pt>
              </c:numCache>
            </c:numRef>
          </c:val>
          <c:extLst>
            <c:ext xmlns:c16="http://schemas.microsoft.com/office/drawing/2014/chart" uri="{C3380CC4-5D6E-409C-BE32-E72D297353CC}">
              <c16:uniqueId val="{00000000-B451-4C88-8C3F-E0AF16351EC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39.94</c:v>
                </c:pt>
                <c:pt idx="1">
                  <c:v>40.19</c:v>
                </c:pt>
                <c:pt idx="2">
                  <c:v>41.14</c:v>
                </c:pt>
                <c:pt idx="3">
                  <c:v>41.02</c:v>
                </c:pt>
                <c:pt idx="4">
                  <c:v>43.22</c:v>
                </c:pt>
              </c:numCache>
            </c:numRef>
          </c:val>
          <c:smooth val="0"/>
          <c:extLst>
            <c:ext xmlns:c16="http://schemas.microsoft.com/office/drawing/2014/chart" uri="{C3380CC4-5D6E-409C-BE32-E72D297353CC}">
              <c16:uniqueId val="{00000001-B451-4C88-8C3F-E0AF16351EC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85.03</c:v>
                </c:pt>
                <c:pt idx="1">
                  <c:v>85.75</c:v>
                </c:pt>
                <c:pt idx="2">
                  <c:v>85.96</c:v>
                </c:pt>
                <c:pt idx="3">
                  <c:v>86.17</c:v>
                </c:pt>
                <c:pt idx="4">
                  <c:v>86.24</c:v>
                </c:pt>
              </c:numCache>
            </c:numRef>
          </c:val>
          <c:extLst>
            <c:ext xmlns:c16="http://schemas.microsoft.com/office/drawing/2014/chart" uri="{C3380CC4-5D6E-409C-BE32-E72D297353CC}">
              <c16:uniqueId val="{00000000-8DDA-48BC-8110-6B13BBBB5C1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69.41</c:v>
                </c:pt>
                <c:pt idx="1">
                  <c:v>71.52</c:v>
                </c:pt>
                <c:pt idx="2">
                  <c:v>70.42</c:v>
                </c:pt>
                <c:pt idx="3">
                  <c:v>69.900000000000006</c:v>
                </c:pt>
                <c:pt idx="4">
                  <c:v>70.16</c:v>
                </c:pt>
              </c:numCache>
            </c:numRef>
          </c:val>
          <c:smooth val="0"/>
          <c:extLst>
            <c:ext xmlns:c16="http://schemas.microsoft.com/office/drawing/2014/chart" uri="{C3380CC4-5D6E-409C-BE32-E72D297353CC}">
              <c16:uniqueId val="{00000001-8DDA-48BC-8110-6B13BBBB5C1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101.97</c:v>
                </c:pt>
                <c:pt idx="1">
                  <c:v>102.59</c:v>
                </c:pt>
                <c:pt idx="2">
                  <c:v>103.06</c:v>
                </c:pt>
                <c:pt idx="3">
                  <c:v>101.11</c:v>
                </c:pt>
                <c:pt idx="4">
                  <c:v>99.13</c:v>
                </c:pt>
              </c:numCache>
            </c:numRef>
          </c:val>
          <c:extLst>
            <c:ext xmlns:c16="http://schemas.microsoft.com/office/drawing/2014/chart" uri="{C3380CC4-5D6E-409C-BE32-E72D297353CC}">
              <c16:uniqueId val="{00000000-1F9C-47CB-9A75-365943CED6F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114.22</c:v>
                </c:pt>
                <c:pt idx="1">
                  <c:v>108.19</c:v>
                </c:pt>
                <c:pt idx="2">
                  <c:v>106.93</c:v>
                </c:pt>
                <c:pt idx="3">
                  <c:v>109.12</c:v>
                </c:pt>
                <c:pt idx="4">
                  <c:v>105.82</c:v>
                </c:pt>
              </c:numCache>
            </c:numRef>
          </c:val>
          <c:smooth val="0"/>
          <c:extLst>
            <c:ext xmlns:c16="http://schemas.microsoft.com/office/drawing/2014/chart" uri="{C3380CC4-5D6E-409C-BE32-E72D297353CC}">
              <c16:uniqueId val="{00000001-1F9C-47CB-9A75-365943CED6F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34.869999999999997</c:v>
                </c:pt>
                <c:pt idx="1">
                  <c:v>36.369999999999997</c:v>
                </c:pt>
                <c:pt idx="2">
                  <c:v>38.450000000000003</c:v>
                </c:pt>
                <c:pt idx="3">
                  <c:v>40.03</c:v>
                </c:pt>
                <c:pt idx="4">
                  <c:v>41.92</c:v>
                </c:pt>
              </c:numCache>
            </c:numRef>
          </c:val>
          <c:extLst>
            <c:ext xmlns:c16="http://schemas.microsoft.com/office/drawing/2014/chart" uri="{C3380CC4-5D6E-409C-BE32-E72D297353CC}">
              <c16:uniqueId val="{00000000-877D-4D9F-9972-3E56A78100F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53.25</c:v>
                </c:pt>
                <c:pt idx="1">
                  <c:v>53.4</c:v>
                </c:pt>
                <c:pt idx="2">
                  <c:v>52.14</c:v>
                </c:pt>
                <c:pt idx="3">
                  <c:v>53.49</c:v>
                </c:pt>
                <c:pt idx="4">
                  <c:v>51.79</c:v>
                </c:pt>
              </c:numCache>
            </c:numRef>
          </c:val>
          <c:smooth val="0"/>
          <c:extLst>
            <c:ext xmlns:c16="http://schemas.microsoft.com/office/drawing/2014/chart" uri="{C3380CC4-5D6E-409C-BE32-E72D297353CC}">
              <c16:uniqueId val="{00000001-877D-4D9F-9972-3E56A78100F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quot;-&quot;">
                  <c:v>0.51</c:v>
                </c:pt>
                <c:pt idx="4" formatCode="#,##0.00;&quot;△&quot;#,##0.00;&quot;-&quot;">
                  <c:v>0.21</c:v>
                </c:pt>
              </c:numCache>
            </c:numRef>
          </c:val>
          <c:extLst>
            <c:ext xmlns:c16="http://schemas.microsoft.com/office/drawing/2014/chart" uri="{C3380CC4-5D6E-409C-BE32-E72D297353CC}">
              <c16:uniqueId val="{00000000-B0AC-4604-9479-88FD9BE1135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23.02</c:v>
                </c:pt>
                <c:pt idx="1">
                  <c:v>21.86</c:v>
                </c:pt>
                <c:pt idx="2">
                  <c:v>21.01</c:v>
                </c:pt>
                <c:pt idx="3">
                  <c:v>21.96</c:v>
                </c:pt>
                <c:pt idx="4">
                  <c:v>23.12</c:v>
                </c:pt>
              </c:numCache>
            </c:numRef>
          </c:val>
          <c:smooth val="0"/>
          <c:extLst>
            <c:ext xmlns:c16="http://schemas.microsoft.com/office/drawing/2014/chart" uri="{C3380CC4-5D6E-409C-BE32-E72D297353CC}">
              <c16:uniqueId val="{00000001-B0AC-4604-9479-88FD9BE1135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4E-499C-96F3-2EECFE66280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22.71</c:v>
                </c:pt>
                <c:pt idx="1">
                  <c:v>6.17</c:v>
                </c:pt>
                <c:pt idx="2">
                  <c:v>20.41</c:v>
                </c:pt>
                <c:pt idx="3">
                  <c:v>19.420000000000002</c:v>
                </c:pt>
                <c:pt idx="4">
                  <c:v>19.850000000000001</c:v>
                </c:pt>
              </c:numCache>
            </c:numRef>
          </c:val>
          <c:smooth val="0"/>
          <c:extLst>
            <c:ext xmlns:c16="http://schemas.microsoft.com/office/drawing/2014/chart" uri="{C3380CC4-5D6E-409C-BE32-E72D297353CC}">
              <c16:uniqueId val="{00000001-734E-499C-96F3-2EECFE66280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189.68</c:v>
                </c:pt>
                <c:pt idx="1">
                  <c:v>183.59</c:v>
                </c:pt>
                <c:pt idx="2">
                  <c:v>137.27000000000001</c:v>
                </c:pt>
                <c:pt idx="3">
                  <c:v>142.79</c:v>
                </c:pt>
                <c:pt idx="4">
                  <c:v>131.94999999999999</c:v>
                </c:pt>
              </c:numCache>
            </c:numRef>
          </c:val>
          <c:extLst>
            <c:ext xmlns:c16="http://schemas.microsoft.com/office/drawing/2014/chart" uri="{C3380CC4-5D6E-409C-BE32-E72D297353CC}">
              <c16:uniqueId val="{00000000-9D09-48AE-951B-7EA6AD66B9D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381.07</c:v>
                </c:pt>
                <c:pt idx="1">
                  <c:v>367.4</c:v>
                </c:pt>
                <c:pt idx="2">
                  <c:v>345.42</c:v>
                </c:pt>
                <c:pt idx="3">
                  <c:v>315.60000000000002</c:v>
                </c:pt>
                <c:pt idx="4">
                  <c:v>294.89</c:v>
                </c:pt>
              </c:numCache>
            </c:numRef>
          </c:val>
          <c:smooth val="0"/>
          <c:extLst>
            <c:ext xmlns:c16="http://schemas.microsoft.com/office/drawing/2014/chart" uri="{C3380CC4-5D6E-409C-BE32-E72D297353CC}">
              <c16:uniqueId val="{00000001-9D09-48AE-951B-7EA6AD66B9D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1965</c:v>
                </c:pt>
                <c:pt idx="1">
                  <c:v>1823.12</c:v>
                </c:pt>
                <c:pt idx="2">
                  <c:v>1762.63</c:v>
                </c:pt>
                <c:pt idx="3">
                  <c:v>1685.74</c:v>
                </c:pt>
                <c:pt idx="4">
                  <c:v>1636.68</c:v>
                </c:pt>
              </c:numCache>
            </c:numRef>
          </c:val>
          <c:extLst>
            <c:ext xmlns:c16="http://schemas.microsoft.com/office/drawing/2014/chart" uri="{C3380CC4-5D6E-409C-BE32-E72D297353CC}">
              <c16:uniqueId val="{00000000-3B57-42A5-A714-C15A5A58DA2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556.47</c:v>
                </c:pt>
                <c:pt idx="1">
                  <c:v>564.99</c:v>
                </c:pt>
                <c:pt idx="2">
                  <c:v>631.39</c:v>
                </c:pt>
                <c:pt idx="3">
                  <c:v>625.11</c:v>
                </c:pt>
                <c:pt idx="4">
                  <c:v>602.79</c:v>
                </c:pt>
              </c:numCache>
            </c:numRef>
          </c:val>
          <c:smooth val="0"/>
          <c:extLst>
            <c:ext xmlns:c16="http://schemas.microsoft.com/office/drawing/2014/chart" uri="{C3380CC4-5D6E-409C-BE32-E72D297353CC}">
              <c16:uniqueId val="{00000001-3B57-42A5-A714-C15A5A58DA2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54.44</c:v>
                </c:pt>
                <c:pt idx="1">
                  <c:v>55.85</c:v>
                </c:pt>
                <c:pt idx="2">
                  <c:v>54.79</c:v>
                </c:pt>
                <c:pt idx="3">
                  <c:v>55.47</c:v>
                </c:pt>
                <c:pt idx="4">
                  <c:v>52.24</c:v>
                </c:pt>
              </c:numCache>
            </c:numRef>
          </c:val>
          <c:extLst>
            <c:ext xmlns:c16="http://schemas.microsoft.com/office/drawing/2014/chart" uri="{C3380CC4-5D6E-409C-BE32-E72D297353CC}">
              <c16:uniqueId val="{00000000-E7BC-4E55-B3A6-24A5D7F03C4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78.67</c:v>
                </c:pt>
                <c:pt idx="1">
                  <c:v>80.56</c:v>
                </c:pt>
                <c:pt idx="2">
                  <c:v>76.55</c:v>
                </c:pt>
                <c:pt idx="3">
                  <c:v>77.739999999999995</c:v>
                </c:pt>
                <c:pt idx="4">
                  <c:v>77.459999999999994</c:v>
                </c:pt>
              </c:numCache>
            </c:numRef>
          </c:val>
          <c:smooth val="0"/>
          <c:extLst>
            <c:ext xmlns:c16="http://schemas.microsoft.com/office/drawing/2014/chart" uri="{C3380CC4-5D6E-409C-BE32-E72D297353CC}">
              <c16:uniqueId val="{00000001-E7BC-4E55-B3A6-24A5D7F03C4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522.29</c:v>
                </c:pt>
                <c:pt idx="1">
                  <c:v>517.5</c:v>
                </c:pt>
                <c:pt idx="2">
                  <c:v>529.32000000000005</c:v>
                </c:pt>
                <c:pt idx="3">
                  <c:v>522.6</c:v>
                </c:pt>
                <c:pt idx="4">
                  <c:v>557.71</c:v>
                </c:pt>
              </c:numCache>
            </c:numRef>
          </c:val>
          <c:extLst>
            <c:ext xmlns:c16="http://schemas.microsoft.com/office/drawing/2014/chart" uri="{C3380CC4-5D6E-409C-BE32-E72D297353CC}">
              <c16:uniqueId val="{00000000-8732-4F6B-B1A8-4A339660EAF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257.95</c:v>
                </c:pt>
                <c:pt idx="1">
                  <c:v>260.87</c:v>
                </c:pt>
                <c:pt idx="2">
                  <c:v>269.25</c:v>
                </c:pt>
                <c:pt idx="3">
                  <c:v>274.94</c:v>
                </c:pt>
                <c:pt idx="4">
                  <c:v>290.02999999999997</c:v>
                </c:pt>
              </c:numCache>
            </c:numRef>
          </c:val>
          <c:smooth val="0"/>
          <c:extLst>
            <c:ext xmlns:c16="http://schemas.microsoft.com/office/drawing/2014/chart" uri="{C3380CC4-5D6E-409C-BE32-E72D297353CC}">
              <c16:uniqueId val="{00000001-8732-4F6B-B1A8-4A339660EAF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0"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秋田県　小坂町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A9</v>
      </c>
      <c r="X8" s="43"/>
      <c r="Y8" s="43"/>
      <c r="Z8" s="43"/>
      <c r="AA8" s="43"/>
      <c r="AB8" s="43"/>
      <c r="AC8" s="43"/>
      <c r="AD8" s="43" t="str">
        <f>データ!$M$6</f>
        <v>非設置</v>
      </c>
      <c r="AE8" s="43"/>
      <c r="AF8" s="43"/>
      <c r="AG8" s="43"/>
      <c r="AH8" s="43"/>
      <c r="AI8" s="43"/>
      <c r="AJ8" s="43"/>
      <c r="AK8" s="2"/>
      <c r="AL8" s="44">
        <f>データ!$R$6</f>
        <v>4421</v>
      </c>
      <c r="AM8" s="44"/>
      <c r="AN8" s="44"/>
      <c r="AO8" s="44"/>
      <c r="AP8" s="44"/>
      <c r="AQ8" s="44"/>
      <c r="AR8" s="44"/>
      <c r="AS8" s="44"/>
      <c r="AT8" s="45">
        <f>データ!$S$6</f>
        <v>201.7</v>
      </c>
      <c r="AU8" s="46"/>
      <c r="AV8" s="46"/>
      <c r="AW8" s="46"/>
      <c r="AX8" s="46"/>
      <c r="AY8" s="46"/>
      <c r="AZ8" s="46"/>
      <c r="BA8" s="46"/>
      <c r="BB8" s="47">
        <f>データ!$T$6</f>
        <v>21.92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45.35</v>
      </c>
      <c r="J10" s="46"/>
      <c r="K10" s="46"/>
      <c r="L10" s="46"/>
      <c r="M10" s="46"/>
      <c r="N10" s="46"/>
      <c r="O10" s="80"/>
      <c r="P10" s="47">
        <f>データ!$P$6</f>
        <v>99.7</v>
      </c>
      <c r="Q10" s="47"/>
      <c r="R10" s="47"/>
      <c r="S10" s="47"/>
      <c r="T10" s="47"/>
      <c r="U10" s="47"/>
      <c r="V10" s="47"/>
      <c r="W10" s="44">
        <f>データ!$Q$6</f>
        <v>5456</v>
      </c>
      <c r="X10" s="44"/>
      <c r="Y10" s="44"/>
      <c r="Z10" s="44"/>
      <c r="AA10" s="44"/>
      <c r="AB10" s="44"/>
      <c r="AC10" s="44"/>
      <c r="AD10" s="2"/>
      <c r="AE10" s="2"/>
      <c r="AF10" s="2"/>
      <c r="AG10" s="2"/>
      <c r="AH10" s="2"/>
      <c r="AI10" s="2"/>
      <c r="AJ10" s="2"/>
      <c r="AK10" s="2"/>
      <c r="AL10" s="44">
        <f>データ!$U$6</f>
        <v>4355</v>
      </c>
      <c r="AM10" s="44"/>
      <c r="AN10" s="44"/>
      <c r="AO10" s="44"/>
      <c r="AP10" s="44"/>
      <c r="AQ10" s="44"/>
      <c r="AR10" s="44"/>
      <c r="AS10" s="44"/>
      <c r="AT10" s="45">
        <f>データ!$V$6</f>
        <v>11.7</v>
      </c>
      <c r="AU10" s="46"/>
      <c r="AV10" s="46"/>
      <c r="AW10" s="46"/>
      <c r="AX10" s="46"/>
      <c r="AY10" s="46"/>
      <c r="AZ10" s="46"/>
      <c r="BA10" s="46"/>
      <c r="BB10" s="47">
        <f>データ!$W$6</f>
        <v>372.22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81"/>
      <c r="BN16" s="81"/>
      <c r="BO16" s="81"/>
      <c r="BP16" s="81"/>
      <c r="BQ16" s="81"/>
      <c r="BR16" s="81"/>
      <c r="BS16" s="81"/>
      <c r="BT16" s="81"/>
      <c r="BU16" s="81"/>
      <c r="BV16" s="81"/>
      <c r="BW16" s="81"/>
      <c r="BX16" s="81"/>
      <c r="BY16" s="81"/>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81"/>
      <c r="BN17" s="81"/>
      <c r="BO17" s="81"/>
      <c r="BP17" s="81"/>
      <c r="BQ17" s="81"/>
      <c r="BR17" s="81"/>
      <c r="BS17" s="81"/>
      <c r="BT17" s="81"/>
      <c r="BU17" s="81"/>
      <c r="BV17" s="81"/>
      <c r="BW17" s="81"/>
      <c r="BX17" s="81"/>
      <c r="BY17" s="81"/>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81"/>
      <c r="BN18" s="81"/>
      <c r="BO18" s="81"/>
      <c r="BP18" s="81"/>
      <c r="BQ18" s="81"/>
      <c r="BR18" s="81"/>
      <c r="BS18" s="81"/>
      <c r="BT18" s="81"/>
      <c r="BU18" s="81"/>
      <c r="BV18" s="81"/>
      <c r="BW18" s="81"/>
      <c r="BX18" s="81"/>
      <c r="BY18" s="81"/>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81"/>
      <c r="BN19" s="81"/>
      <c r="BO19" s="81"/>
      <c r="BP19" s="81"/>
      <c r="BQ19" s="81"/>
      <c r="BR19" s="81"/>
      <c r="BS19" s="81"/>
      <c r="BT19" s="81"/>
      <c r="BU19" s="81"/>
      <c r="BV19" s="81"/>
      <c r="BW19" s="81"/>
      <c r="BX19" s="81"/>
      <c r="BY19" s="81"/>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81"/>
      <c r="BN20" s="81"/>
      <c r="BO20" s="81"/>
      <c r="BP20" s="81"/>
      <c r="BQ20" s="81"/>
      <c r="BR20" s="81"/>
      <c r="BS20" s="81"/>
      <c r="BT20" s="81"/>
      <c r="BU20" s="81"/>
      <c r="BV20" s="81"/>
      <c r="BW20" s="81"/>
      <c r="BX20" s="81"/>
      <c r="BY20" s="81"/>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81"/>
      <c r="BN21" s="81"/>
      <c r="BO21" s="81"/>
      <c r="BP21" s="81"/>
      <c r="BQ21" s="81"/>
      <c r="BR21" s="81"/>
      <c r="BS21" s="81"/>
      <c r="BT21" s="81"/>
      <c r="BU21" s="81"/>
      <c r="BV21" s="81"/>
      <c r="BW21" s="81"/>
      <c r="BX21" s="81"/>
      <c r="BY21" s="81"/>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81"/>
      <c r="BN22" s="81"/>
      <c r="BO22" s="81"/>
      <c r="BP22" s="81"/>
      <c r="BQ22" s="81"/>
      <c r="BR22" s="81"/>
      <c r="BS22" s="81"/>
      <c r="BT22" s="81"/>
      <c r="BU22" s="81"/>
      <c r="BV22" s="81"/>
      <c r="BW22" s="81"/>
      <c r="BX22" s="81"/>
      <c r="BY22" s="81"/>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81"/>
      <c r="BN23" s="81"/>
      <c r="BO23" s="81"/>
      <c r="BP23" s="81"/>
      <c r="BQ23" s="81"/>
      <c r="BR23" s="81"/>
      <c r="BS23" s="81"/>
      <c r="BT23" s="81"/>
      <c r="BU23" s="81"/>
      <c r="BV23" s="81"/>
      <c r="BW23" s="81"/>
      <c r="BX23" s="81"/>
      <c r="BY23" s="81"/>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81"/>
      <c r="BN24" s="81"/>
      <c r="BO24" s="81"/>
      <c r="BP24" s="81"/>
      <c r="BQ24" s="81"/>
      <c r="BR24" s="81"/>
      <c r="BS24" s="81"/>
      <c r="BT24" s="81"/>
      <c r="BU24" s="81"/>
      <c r="BV24" s="81"/>
      <c r="BW24" s="81"/>
      <c r="BX24" s="81"/>
      <c r="BY24" s="81"/>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81"/>
      <c r="BN25" s="81"/>
      <c r="BO25" s="81"/>
      <c r="BP25" s="81"/>
      <c r="BQ25" s="81"/>
      <c r="BR25" s="81"/>
      <c r="BS25" s="81"/>
      <c r="BT25" s="81"/>
      <c r="BU25" s="81"/>
      <c r="BV25" s="81"/>
      <c r="BW25" s="81"/>
      <c r="BX25" s="81"/>
      <c r="BY25" s="81"/>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81"/>
      <c r="BN26" s="81"/>
      <c r="BO26" s="81"/>
      <c r="BP26" s="81"/>
      <c r="BQ26" s="81"/>
      <c r="BR26" s="81"/>
      <c r="BS26" s="81"/>
      <c r="BT26" s="81"/>
      <c r="BU26" s="81"/>
      <c r="BV26" s="81"/>
      <c r="BW26" s="81"/>
      <c r="BX26" s="81"/>
      <c r="BY26" s="81"/>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81"/>
      <c r="BN27" s="81"/>
      <c r="BO27" s="81"/>
      <c r="BP27" s="81"/>
      <c r="BQ27" s="81"/>
      <c r="BR27" s="81"/>
      <c r="BS27" s="81"/>
      <c r="BT27" s="81"/>
      <c r="BU27" s="81"/>
      <c r="BV27" s="81"/>
      <c r="BW27" s="81"/>
      <c r="BX27" s="81"/>
      <c r="BY27" s="81"/>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81"/>
      <c r="BN28" s="81"/>
      <c r="BO28" s="81"/>
      <c r="BP28" s="81"/>
      <c r="BQ28" s="81"/>
      <c r="BR28" s="81"/>
      <c r="BS28" s="81"/>
      <c r="BT28" s="81"/>
      <c r="BU28" s="81"/>
      <c r="BV28" s="81"/>
      <c r="BW28" s="81"/>
      <c r="BX28" s="81"/>
      <c r="BY28" s="81"/>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81"/>
      <c r="BN29" s="81"/>
      <c r="BO29" s="81"/>
      <c r="BP29" s="81"/>
      <c r="BQ29" s="81"/>
      <c r="BR29" s="81"/>
      <c r="BS29" s="81"/>
      <c r="BT29" s="81"/>
      <c r="BU29" s="81"/>
      <c r="BV29" s="81"/>
      <c r="BW29" s="81"/>
      <c r="BX29" s="81"/>
      <c r="BY29" s="81"/>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81"/>
      <c r="BN30" s="81"/>
      <c r="BO30" s="81"/>
      <c r="BP30" s="81"/>
      <c r="BQ30" s="81"/>
      <c r="BR30" s="81"/>
      <c r="BS30" s="81"/>
      <c r="BT30" s="81"/>
      <c r="BU30" s="81"/>
      <c r="BV30" s="81"/>
      <c r="BW30" s="81"/>
      <c r="BX30" s="81"/>
      <c r="BY30" s="81"/>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81"/>
      <c r="BN31" s="81"/>
      <c r="BO31" s="81"/>
      <c r="BP31" s="81"/>
      <c r="BQ31" s="81"/>
      <c r="BR31" s="81"/>
      <c r="BS31" s="81"/>
      <c r="BT31" s="81"/>
      <c r="BU31" s="81"/>
      <c r="BV31" s="81"/>
      <c r="BW31" s="81"/>
      <c r="BX31" s="81"/>
      <c r="BY31" s="81"/>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81"/>
      <c r="BN32" s="81"/>
      <c r="BO32" s="81"/>
      <c r="BP32" s="81"/>
      <c r="BQ32" s="81"/>
      <c r="BR32" s="81"/>
      <c r="BS32" s="81"/>
      <c r="BT32" s="81"/>
      <c r="BU32" s="81"/>
      <c r="BV32" s="81"/>
      <c r="BW32" s="81"/>
      <c r="BX32" s="81"/>
      <c r="BY32" s="81"/>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81"/>
      <c r="BN33" s="81"/>
      <c r="BO33" s="81"/>
      <c r="BP33" s="81"/>
      <c r="BQ33" s="81"/>
      <c r="BR33" s="81"/>
      <c r="BS33" s="81"/>
      <c r="BT33" s="81"/>
      <c r="BU33" s="81"/>
      <c r="BV33" s="81"/>
      <c r="BW33" s="81"/>
      <c r="BX33" s="81"/>
      <c r="BY33" s="81"/>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81"/>
      <c r="BN34" s="81"/>
      <c r="BO34" s="81"/>
      <c r="BP34" s="81"/>
      <c r="BQ34" s="81"/>
      <c r="BR34" s="81"/>
      <c r="BS34" s="81"/>
      <c r="BT34" s="81"/>
      <c r="BU34" s="81"/>
      <c r="BV34" s="81"/>
      <c r="BW34" s="81"/>
      <c r="BX34" s="81"/>
      <c r="BY34" s="81"/>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81"/>
      <c r="BN35" s="81"/>
      <c r="BO35" s="81"/>
      <c r="BP35" s="81"/>
      <c r="BQ35" s="81"/>
      <c r="BR35" s="81"/>
      <c r="BS35" s="81"/>
      <c r="BT35" s="81"/>
      <c r="BU35" s="81"/>
      <c r="BV35" s="81"/>
      <c r="BW35" s="81"/>
      <c r="BX35" s="81"/>
      <c r="BY35" s="81"/>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81"/>
      <c r="BN36" s="81"/>
      <c r="BO36" s="81"/>
      <c r="BP36" s="81"/>
      <c r="BQ36" s="81"/>
      <c r="BR36" s="81"/>
      <c r="BS36" s="81"/>
      <c r="BT36" s="81"/>
      <c r="BU36" s="81"/>
      <c r="BV36" s="81"/>
      <c r="BW36" s="81"/>
      <c r="BX36" s="81"/>
      <c r="BY36" s="81"/>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81"/>
      <c r="BN37" s="81"/>
      <c r="BO37" s="81"/>
      <c r="BP37" s="81"/>
      <c r="BQ37" s="81"/>
      <c r="BR37" s="81"/>
      <c r="BS37" s="81"/>
      <c r="BT37" s="81"/>
      <c r="BU37" s="81"/>
      <c r="BV37" s="81"/>
      <c r="BW37" s="81"/>
      <c r="BX37" s="81"/>
      <c r="BY37" s="81"/>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81"/>
      <c r="BN38" s="81"/>
      <c r="BO38" s="81"/>
      <c r="BP38" s="81"/>
      <c r="BQ38" s="81"/>
      <c r="BR38" s="81"/>
      <c r="BS38" s="81"/>
      <c r="BT38" s="81"/>
      <c r="BU38" s="81"/>
      <c r="BV38" s="81"/>
      <c r="BW38" s="81"/>
      <c r="BX38" s="81"/>
      <c r="BY38" s="81"/>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81"/>
      <c r="BN39" s="81"/>
      <c r="BO39" s="81"/>
      <c r="BP39" s="81"/>
      <c r="BQ39" s="81"/>
      <c r="BR39" s="81"/>
      <c r="BS39" s="81"/>
      <c r="BT39" s="81"/>
      <c r="BU39" s="81"/>
      <c r="BV39" s="81"/>
      <c r="BW39" s="81"/>
      <c r="BX39" s="81"/>
      <c r="BY39" s="81"/>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81"/>
      <c r="BN40" s="81"/>
      <c r="BO40" s="81"/>
      <c r="BP40" s="81"/>
      <c r="BQ40" s="81"/>
      <c r="BR40" s="81"/>
      <c r="BS40" s="81"/>
      <c r="BT40" s="81"/>
      <c r="BU40" s="81"/>
      <c r="BV40" s="81"/>
      <c r="BW40" s="81"/>
      <c r="BX40" s="81"/>
      <c r="BY40" s="81"/>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81"/>
      <c r="BN41" s="81"/>
      <c r="BO41" s="81"/>
      <c r="BP41" s="81"/>
      <c r="BQ41" s="81"/>
      <c r="BR41" s="81"/>
      <c r="BS41" s="81"/>
      <c r="BT41" s="81"/>
      <c r="BU41" s="81"/>
      <c r="BV41" s="81"/>
      <c r="BW41" s="81"/>
      <c r="BX41" s="81"/>
      <c r="BY41" s="81"/>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81"/>
      <c r="BN42" s="81"/>
      <c r="BO42" s="81"/>
      <c r="BP42" s="81"/>
      <c r="BQ42" s="81"/>
      <c r="BR42" s="81"/>
      <c r="BS42" s="81"/>
      <c r="BT42" s="81"/>
      <c r="BU42" s="81"/>
      <c r="BV42" s="81"/>
      <c r="BW42" s="81"/>
      <c r="BX42" s="81"/>
      <c r="BY42" s="81"/>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81"/>
      <c r="BN43" s="81"/>
      <c r="BO43" s="81"/>
      <c r="BP43" s="81"/>
      <c r="BQ43" s="81"/>
      <c r="BR43" s="81"/>
      <c r="BS43" s="81"/>
      <c r="BT43" s="81"/>
      <c r="BU43" s="81"/>
      <c r="BV43" s="81"/>
      <c r="BW43" s="81"/>
      <c r="BX43" s="81"/>
      <c r="BY43" s="81"/>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81"/>
      <c r="BN44" s="81"/>
      <c r="BO44" s="81"/>
      <c r="BP44" s="81"/>
      <c r="BQ44" s="81"/>
      <c r="BR44" s="81"/>
      <c r="BS44" s="81"/>
      <c r="BT44" s="81"/>
      <c r="BU44" s="81"/>
      <c r="BV44" s="81"/>
      <c r="BW44" s="81"/>
      <c r="BX44" s="81"/>
      <c r="BY44" s="81"/>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113</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9"/>
      <c r="BM63" s="60"/>
      <c r="BN63" s="60"/>
      <c r="BO63" s="60"/>
      <c r="BP63" s="60"/>
      <c r="BQ63" s="60"/>
      <c r="BR63" s="60"/>
      <c r="BS63" s="60"/>
      <c r="BT63" s="60"/>
      <c r="BU63" s="60"/>
      <c r="BV63" s="60"/>
      <c r="BW63" s="60"/>
      <c r="BX63" s="60"/>
      <c r="BY63" s="60"/>
      <c r="BZ63" s="6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9ZsUQmLRtBQURlc9N9MK1NNTICwCASk8s30aezcLl/vLkWuHmbZzFdxgqF8SSEzBO2oq/QHSP6MbcP6lDGlQpQ==" saltValue="YHOteg20EOjpPGOvlmq7Z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53031</v>
      </c>
      <c r="D6" s="20">
        <f t="shared" si="3"/>
        <v>46</v>
      </c>
      <c r="E6" s="20">
        <f t="shared" si="3"/>
        <v>1</v>
      </c>
      <c r="F6" s="20">
        <f t="shared" si="3"/>
        <v>0</v>
      </c>
      <c r="G6" s="20">
        <f t="shared" si="3"/>
        <v>1</v>
      </c>
      <c r="H6" s="20" t="str">
        <f t="shared" si="3"/>
        <v>秋田県　小坂町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45.35</v>
      </c>
      <c r="P6" s="21">
        <f t="shared" si="3"/>
        <v>99.7</v>
      </c>
      <c r="Q6" s="21">
        <f t="shared" si="3"/>
        <v>5456</v>
      </c>
      <c r="R6" s="21">
        <f t="shared" si="3"/>
        <v>4421</v>
      </c>
      <c r="S6" s="21">
        <f t="shared" si="3"/>
        <v>201.7</v>
      </c>
      <c r="T6" s="21">
        <f t="shared" si="3"/>
        <v>21.92</v>
      </c>
      <c r="U6" s="21">
        <f t="shared" si="3"/>
        <v>4355</v>
      </c>
      <c r="V6" s="21">
        <f t="shared" si="3"/>
        <v>11.7</v>
      </c>
      <c r="W6" s="21">
        <f t="shared" si="3"/>
        <v>372.22</v>
      </c>
      <c r="X6" s="22">
        <f>IF(X7="",NA(),X7)</f>
        <v>101.97</v>
      </c>
      <c r="Y6" s="22">
        <f t="shared" ref="Y6:AG6" si="4">IF(Y7="",NA(),Y7)</f>
        <v>102.59</v>
      </c>
      <c r="Z6" s="22">
        <f t="shared" si="4"/>
        <v>103.06</v>
      </c>
      <c r="AA6" s="22">
        <f t="shared" si="4"/>
        <v>101.11</v>
      </c>
      <c r="AB6" s="22">
        <f t="shared" si="4"/>
        <v>99.13</v>
      </c>
      <c r="AC6" s="22">
        <f t="shared" si="4"/>
        <v>114.22</v>
      </c>
      <c r="AD6" s="22">
        <f t="shared" si="4"/>
        <v>108.19</v>
      </c>
      <c r="AE6" s="22">
        <f t="shared" si="4"/>
        <v>106.93</v>
      </c>
      <c r="AF6" s="22">
        <f t="shared" si="4"/>
        <v>109.12</v>
      </c>
      <c r="AG6" s="22">
        <f t="shared" si="4"/>
        <v>105.82</v>
      </c>
      <c r="AH6" s="21" t="str">
        <f>IF(AH7="","",IF(AH7="-","【-】","【"&amp;SUBSTITUTE(TEXT(AH7,"#,##0.00"),"-","△")&amp;"】"))</f>
        <v>【107.26】</v>
      </c>
      <c r="AI6" s="21">
        <f>IF(AI7="",NA(),AI7)</f>
        <v>0</v>
      </c>
      <c r="AJ6" s="21">
        <f t="shared" ref="AJ6:AR6" si="5">IF(AJ7="",NA(),AJ7)</f>
        <v>0</v>
      </c>
      <c r="AK6" s="21">
        <f t="shared" si="5"/>
        <v>0</v>
      </c>
      <c r="AL6" s="21">
        <f t="shared" si="5"/>
        <v>0</v>
      </c>
      <c r="AM6" s="21">
        <f t="shared" si="5"/>
        <v>0</v>
      </c>
      <c r="AN6" s="22">
        <f t="shared" si="5"/>
        <v>22.71</v>
      </c>
      <c r="AO6" s="22">
        <f t="shared" si="5"/>
        <v>6.17</v>
      </c>
      <c r="AP6" s="22">
        <f t="shared" si="5"/>
        <v>20.41</v>
      </c>
      <c r="AQ6" s="22">
        <f t="shared" si="5"/>
        <v>19.420000000000002</v>
      </c>
      <c r="AR6" s="22">
        <f t="shared" si="5"/>
        <v>19.850000000000001</v>
      </c>
      <c r="AS6" s="21" t="str">
        <f>IF(AS7="","",IF(AS7="-","【-】","【"&amp;SUBSTITUTE(TEXT(AS7,"#,##0.00"),"-","△")&amp;"】"))</f>
        <v>【1.61】</v>
      </c>
      <c r="AT6" s="22">
        <f>IF(AT7="",NA(),AT7)</f>
        <v>189.68</v>
      </c>
      <c r="AU6" s="22">
        <f t="shared" ref="AU6:BC6" si="6">IF(AU7="",NA(),AU7)</f>
        <v>183.59</v>
      </c>
      <c r="AV6" s="22">
        <f t="shared" si="6"/>
        <v>137.27000000000001</v>
      </c>
      <c r="AW6" s="22">
        <f t="shared" si="6"/>
        <v>142.79</v>
      </c>
      <c r="AX6" s="22">
        <f t="shared" si="6"/>
        <v>131.94999999999999</v>
      </c>
      <c r="AY6" s="22">
        <f t="shared" si="6"/>
        <v>381.07</v>
      </c>
      <c r="AZ6" s="22">
        <f t="shared" si="6"/>
        <v>367.4</v>
      </c>
      <c r="BA6" s="22">
        <f t="shared" si="6"/>
        <v>345.42</v>
      </c>
      <c r="BB6" s="22">
        <f t="shared" si="6"/>
        <v>315.60000000000002</v>
      </c>
      <c r="BC6" s="22">
        <f t="shared" si="6"/>
        <v>294.89</v>
      </c>
      <c r="BD6" s="21" t="str">
        <f>IF(BD7="","",IF(BD7="-","【-】","【"&amp;SUBSTITUTE(TEXT(BD7,"#,##0.00"),"-","△")&amp;"】"))</f>
        <v>【239.69】</v>
      </c>
      <c r="BE6" s="22">
        <f>IF(BE7="",NA(),BE7)</f>
        <v>1965</v>
      </c>
      <c r="BF6" s="22">
        <f t="shared" ref="BF6:BN6" si="7">IF(BF7="",NA(),BF7)</f>
        <v>1823.12</v>
      </c>
      <c r="BG6" s="22">
        <f t="shared" si="7"/>
        <v>1762.63</v>
      </c>
      <c r="BH6" s="22">
        <f t="shared" si="7"/>
        <v>1685.74</v>
      </c>
      <c r="BI6" s="22">
        <f t="shared" si="7"/>
        <v>1636.68</v>
      </c>
      <c r="BJ6" s="22">
        <f t="shared" si="7"/>
        <v>556.47</v>
      </c>
      <c r="BK6" s="22">
        <f t="shared" si="7"/>
        <v>564.99</v>
      </c>
      <c r="BL6" s="22">
        <f t="shared" si="7"/>
        <v>631.39</v>
      </c>
      <c r="BM6" s="22">
        <f t="shared" si="7"/>
        <v>625.11</v>
      </c>
      <c r="BN6" s="22">
        <f t="shared" si="7"/>
        <v>602.79</v>
      </c>
      <c r="BO6" s="21" t="str">
        <f>IF(BO7="","",IF(BO7="-","【-】","【"&amp;SUBSTITUTE(TEXT(BO7,"#,##0.00"),"-","△")&amp;"】"))</f>
        <v>【264.86】</v>
      </c>
      <c r="BP6" s="22">
        <f>IF(BP7="",NA(),BP7)</f>
        <v>54.44</v>
      </c>
      <c r="BQ6" s="22">
        <f t="shared" ref="BQ6:BY6" si="8">IF(BQ7="",NA(),BQ7)</f>
        <v>55.85</v>
      </c>
      <c r="BR6" s="22">
        <f t="shared" si="8"/>
        <v>54.79</v>
      </c>
      <c r="BS6" s="22">
        <f t="shared" si="8"/>
        <v>55.47</v>
      </c>
      <c r="BT6" s="22">
        <f t="shared" si="8"/>
        <v>52.24</v>
      </c>
      <c r="BU6" s="22">
        <f t="shared" si="8"/>
        <v>78.67</v>
      </c>
      <c r="BV6" s="22">
        <f t="shared" si="8"/>
        <v>80.56</v>
      </c>
      <c r="BW6" s="22">
        <f t="shared" si="8"/>
        <v>76.55</v>
      </c>
      <c r="BX6" s="22">
        <f t="shared" si="8"/>
        <v>77.739999999999995</v>
      </c>
      <c r="BY6" s="22">
        <f t="shared" si="8"/>
        <v>77.459999999999994</v>
      </c>
      <c r="BZ6" s="21" t="str">
        <f>IF(BZ7="","",IF(BZ7="-","【-】","【"&amp;SUBSTITUTE(TEXT(BZ7,"#,##0.00"),"-","△")&amp;"】"))</f>
        <v>【97.59】</v>
      </c>
      <c r="CA6" s="22">
        <f>IF(CA7="",NA(),CA7)</f>
        <v>522.29</v>
      </c>
      <c r="CB6" s="22">
        <f t="shared" ref="CB6:CJ6" si="9">IF(CB7="",NA(),CB7)</f>
        <v>517.5</v>
      </c>
      <c r="CC6" s="22">
        <f t="shared" si="9"/>
        <v>529.32000000000005</v>
      </c>
      <c r="CD6" s="22">
        <f t="shared" si="9"/>
        <v>522.6</v>
      </c>
      <c r="CE6" s="22">
        <f t="shared" si="9"/>
        <v>557.71</v>
      </c>
      <c r="CF6" s="22">
        <f t="shared" si="9"/>
        <v>257.95</v>
      </c>
      <c r="CG6" s="22">
        <f t="shared" si="9"/>
        <v>260.87</v>
      </c>
      <c r="CH6" s="22">
        <f t="shared" si="9"/>
        <v>269.25</v>
      </c>
      <c r="CI6" s="22">
        <f t="shared" si="9"/>
        <v>274.94</v>
      </c>
      <c r="CJ6" s="22">
        <f t="shared" si="9"/>
        <v>290.02999999999997</v>
      </c>
      <c r="CK6" s="21" t="str">
        <f>IF(CK7="","",IF(CK7="-","【-】","【"&amp;SUBSTITUTE(TEXT(CK7,"#,##0.00"),"-","△")&amp;"】"))</f>
        <v>【181.66】</v>
      </c>
      <c r="CL6" s="22">
        <f>IF(CL7="",NA(),CL7)</f>
        <v>35.08</v>
      </c>
      <c r="CM6" s="22">
        <f t="shared" ref="CM6:CU6" si="10">IF(CM7="",NA(),CM7)</f>
        <v>35.39</v>
      </c>
      <c r="CN6" s="22">
        <f t="shared" si="10"/>
        <v>33.909999999999997</v>
      </c>
      <c r="CO6" s="22">
        <f t="shared" si="10"/>
        <v>33.619999999999997</v>
      </c>
      <c r="CP6" s="22">
        <f t="shared" si="10"/>
        <v>32.67</v>
      </c>
      <c r="CQ6" s="22">
        <f t="shared" si="10"/>
        <v>39.94</v>
      </c>
      <c r="CR6" s="22">
        <f t="shared" si="10"/>
        <v>40.19</v>
      </c>
      <c r="CS6" s="22">
        <f t="shared" si="10"/>
        <v>41.14</v>
      </c>
      <c r="CT6" s="22">
        <f t="shared" si="10"/>
        <v>41.02</v>
      </c>
      <c r="CU6" s="22">
        <f t="shared" si="10"/>
        <v>43.22</v>
      </c>
      <c r="CV6" s="21" t="str">
        <f>IF(CV7="","",IF(CV7="-","【-】","【"&amp;SUBSTITUTE(TEXT(CV7,"#,##0.00"),"-","△")&amp;"】"))</f>
        <v>【60.21】</v>
      </c>
      <c r="CW6" s="22">
        <f>IF(CW7="",NA(),CW7)</f>
        <v>85.03</v>
      </c>
      <c r="CX6" s="22">
        <f t="shared" ref="CX6:DF6" si="11">IF(CX7="",NA(),CX7)</f>
        <v>85.75</v>
      </c>
      <c r="CY6" s="22">
        <f t="shared" si="11"/>
        <v>85.96</v>
      </c>
      <c r="CZ6" s="22">
        <f t="shared" si="11"/>
        <v>86.17</v>
      </c>
      <c r="DA6" s="22">
        <f t="shared" si="11"/>
        <v>86.24</v>
      </c>
      <c r="DB6" s="22">
        <f t="shared" si="11"/>
        <v>69.41</v>
      </c>
      <c r="DC6" s="22">
        <f t="shared" si="11"/>
        <v>71.52</v>
      </c>
      <c r="DD6" s="22">
        <f t="shared" si="11"/>
        <v>70.42</v>
      </c>
      <c r="DE6" s="22">
        <f t="shared" si="11"/>
        <v>69.900000000000006</v>
      </c>
      <c r="DF6" s="22">
        <f t="shared" si="11"/>
        <v>70.16</v>
      </c>
      <c r="DG6" s="21" t="str">
        <f>IF(DG7="","",IF(DG7="-","【-】","【"&amp;SUBSTITUTE(TEXT(DG7,"#,##0.00"),"-","△")&amp;"】"))</f>
        <v>【89.21】</v>
      </c>
      <c r="DH6" s="22">
        <f>IF(DH7="",NA(),DH7)</f>
        <v>34.869999999999997</v>
      </c>
      <c r="DI6" s="22">
        <f t="shared" ref="DI6:DQ6" si="12">IF(DI7="",NA(),DI7)</f>
        <v>36.369999999999997</v>
      </c>
      <c r="DJ6" s="22">
        <f t="shared" si="12"/>
        <v>38.450000000000003</v>
      </c>
      <c r="DK6" s="22">
        <f t="shared" si="12"/>
        <v>40.03</v>
      </c>
      <c r="DL6" s="22">
        <f t="shared" si="12"/>
        <v>41.92</v>
      </c>
      <c r="DM6" s="22">
        <f t="shared" si="12"/>
        <v>53.25</v>
      </c>
      <c r="DN6" s="22">
        <f t="shared" si="12"/>
        <v>53.4</v>
      </c>
      <c r="DO6" s="22">
        <f t="shared" si="12"/>
        <v>52.14</v>
      </c>
      <c r="DP6" s="22">
        <f t="shared" si="12"/>
        <v>53.49</v>
      </c>
      <c r="DQ6" s="22">
        <f t="shared" si="12"/>
        <v>51.79</v>
      </c>
      <c r="DR6" s="21" t="str">
        <f>IF(DR7="","",IF(DR7="-","【-】","【"&amp;SUBSTITUTE(TEXT(DR7,"#,##0.00"),"-","△")&amp;"】"))</f>
        <v>【52.41】</v>
      </c>
      <c r="DS6" s="21">
        <f>IF(DS7="",NA(),DS7)</f>
        <v>0</v>
      </c>
      <c r="DT6" s="21">
        <f t="shared" ref="DT6:EB6" si="13">IF(DT7="",NA(),DT7)</f>
        <v>0</v>
      </c>
      <c r="DU6" s="21">
        <f t="shared" si="13"/>
        <v>0</v>
      </c>
      <c r="DV6" s="22">
        <f t="shared" si="13"/>
        <v>0.51</v>
      </c>
      <c r="DW6" s="22">
        <f t="shared" si="13"/>
        <v>0.21</v>
      </c>
      <c r="DX6" s="22">
        <f t="shared" si="13"/>
        <v>23.02</v>
      </c>
      <c r="DY6" s="22">
        <f t="shared" si="13"/>
        <v>21.86</v>
      </c>
      <c r="DZ6" s="22">
        <f t="shared" si="13"/>
        <v>21.01</v>
      </c>
      <c r="EA6" s="22">
        <f t="shared" si="13"/>
        <v>21.96</v>
      </c>
      <c r="EB6" s="22">
        <f t="shared" si="13"/>
        <v>23.12</v>
      </c>
      <c r="EC6" s="21" t="str">
        <f>IF(EC7="","",IF(EC7="-","【-】","【"&amp;SUBSTITUTE(TEXT(EC7,"#,##0.00"),"-","△")&amp;"】"))</f>
        <v>【26.78】</v>
      </c>
      <c r="ED6" s="21">
        <f>IF(ED7="",NA(),ED7)</f>
        <v>0</v>
      </c>
      <c r="EE6" s="22">
        <f t="shared" ref="EE6:EM6" si="14">IF(EE7="",NA(),EE7)</f>
        <v>0.85</v>
      </c>
      <c r="EF6" s="22">
        <f t="shared" si="14"/>
        <v>0.04</v>
      </c>
      <c r="EG6" s="21">
        <f t="shared" si="14"/>
        <v>0</v>
      </c>
      <c r="EH6" s="22">
        <f t="shared" si="14"/>
        <v>0.51</v>
      </c>
      <c r="EI6" s="22">
        <f t="shared" si="14"/>
        <v>0.38</v>
      </c>
      <c r="EJ6" s="22">
        <f t="shared" si="14"/>
        <v>0.51</v>
      </c>
      <c r="EK6" s="22">
        <f t="shared" si="14"/>
        <v>0.35</v>
      </c>
      <c r="EL6" s="22">
        <f t="shared" si="14"/>
        <v>0.31</v>
      </c>
      <c r="EM6" s="22">
        <f t="shared" si="14"/>
        <v>0.41</v>
      </c>
      <c r="EN6" s="21" t="str">
        <f>IF(EN7="","",IF(EN7="-","【-】","【"&amp;SUBSTITUTE(TEXT(EN7,"#,##0.00"),"-","△")&amp;"】"))</f>
        <v>【0.59】</v>
      </c>
    </row>
    <row r="7" spans="1:144" s="23" customFormat="1" x14ac:dyDescent="0.15">
      <c r="A7" s="15"/>
      <c r="B7" s="24">
        <v>2024</v>
      </c>
      <c r="C7" s="24">
        <v>53031</v>
      </c>
      <c r="D7" s="24">
        <v>46</v>
      </c>
      <c r="E7" s="24">
        <v>1</v>
      </c>
      <c r="F7" s="24">
        <v>0</v>
      </c>
      <c r="G7" s="24">
        <v>1</v>
      </c>
      <c r="H7" s="24" t="s">
        <v>93</v>
      </c>
      <c r="I7" s="24" t="s">
        <v>94</v>
      </c>
      <c r="J7" s="24" t="s">
        <v>95</v>
      </c>
      <c r="K7" s="24" t="s">
        <v>96</v>
      </c>
      <c r="L7" s="24" t="s">
        <v>97</v>
      </c>
      <c r="M7" s="24" t="s">
        <v>98</v>
      </c>
      <c r="N7" s="25" t="s">
        <v>99</v>
      </c>
      <c r="O7" s="25">
        <v>45.35</v>
      </c>
      <c r="P7" s="25">
        <v>99.7</v>
      </c>
      <c r="Q7" s="25">
        <v>5456</v>
      </c>
      <c r="R7" s="25">
        <v>4421</v>
      </c>
      <c r="S7" s="25">
        <v>201.7</v>
      </c>
      <c r="T7" s="25">
        <v>21.92</v>
      </c>
      <c r="U7" s="25">
        <v>4355</v>
      </c>
      <c r="V7" s="25">
        <v>11.7</v>
      </c>
      <c r="W7" s="25">
        <v>372.22</v>
      </c>
      <c r="X7" s="25">
        <v>101.97</v>
      </c>
      <c r="Y7" s="25">
        <v>102.59</v>
      </c>
      <c r="Z7" s="25">
        <v>103.06</v>
      </c>
      <c r="AA7" s="25">
        <v>101.11</v>
      </c>
      <c r="AB7" s="25">
        <v>99.13</v>
      </c>
      <c r="AC7" s="25">
        <v>114.22</v>
      </c>
      <c r="AD7" s="25">
        <v>108.19</v>
      </c>
      <c r="AE7" s="25">
        <v>106.93</v>
      </c>
      <c r="AF7" s="25">
        <v>109.12</v>
      </c>
      <c r="AG7" s="25">
        <v>105.82</v>
      </c>
      <c r="AH7" s="25">
        <v>107.26</v>
      </c>
      <c r="AI7" s="25">
        <v>0</v>
      </c>
      <c r="AJ7" s="25">
        <v>0</v>
      </c>
      <c r="AK7" s="25">
        <v>0</v>
      </c>
      <c r="AL7" s="25">
        <v>0</v>
      </c>
      <c r="AM7" s="25">
        <v>0</v>
      </c>
      <c r="AN7" s="25">
        <v>22.71</v>
      </c>
      <c r="AO7" s="25">
        <v>6.17</v>
      </c>
      <c r="AP7" s="25">
        <v>20.41</v>
      </c>
      <c r="AQ7" s="25">
        <v>19.420000000000002</v>
      </c>
      <c r="AR7" s="25">
        <v>19.850000000000001</v>
      </c>
      <c r="AS7" s="25">
        <v>1.61</v>
      </c>
      <c r="AT7" s="25">
        <v>189.68</v>
      </c>
      <c r="AU7" s="25">
        <v>183.59</v>
      </c>
      <c r="AV7" s="25">
        <v>137.27000000000001</v>
      </c>
      <c r="AW7" s="25">
        <v>142.79</v>
      </c>
      <c r="AX7" s="25">
        <v>131.94999999999999</v>
      </c>
      <c r="AY7" s="25">
        <v>381.07</v>
      </c>
      <c r="AZ7" s="25">
        <v>367.4</v>
      </c>
      <c r="BA7" s="25">
        <v>345.42</v>
      </c>
      <c r="BB7" s="25">
        <v>315.60000000000002</v>
      </c>
      <c r="BC7" s="25">
        <v>294.89</v>
      </c>
      <c r="BD7" s="25">
        <v>239.69</v>
      </c>
      <c r="BE7" s="25">
        <v>1965</v>
      </c>
      <c r="BF7" s="25">
        <v>1823.12</v>
      </c>
      <c r="BG7" s="25">
        <v>1762.63</v>
      </c>
      <c r="BH7" s="25">
        <v>1685.74</v>
      </c>
      <c r="BI7" s="25">
        <v>1636.68</v>
      </c>
      <c r="BJ7" s="25">
        <v>556.47</v>
      </c>
      <c r="BK7" s="25">
        <v>564.99</v>
      </c>
      <c r="BL7" s="25">
        <v>631.39</v>
      </c>
      <c r="BM7" s="25">
        <v>625.11</v>
      </c>
      <c r="BN7" s="25">
        <v>602.79</v>
      </c>
      <c r="BO7" s="25">
        <v>264.86</v>
      </c>
      <c r="BP7" s="25">
        <v>54.44</v>
      </c>
      <c r="BQ7" s="25">
        <v>55.85</v>
      </c>
      <c r="BR7" s="25">
        <v>54.79</v>
      </c>
      <c r="BS7" s="25">
        <v>55.47</v>
      </c>
      <c r="BT7" s="25">
        <v>52.24</v>
      </c>
      <c r="BU7" s="25">
        <v>78.67</v>
      </c>
      <c r="BV7" s="25">
        <v>80.56</v>
      </c>
      <c r="BW7" s="25">
        <v>76.55</v>
      </c>
      <c r="BX7" s="25">
        <v>77.739999999999995</v>
      </c>
      <c r="BY7" s="25">
        <v>77.459999999999994</v>
      </c>
      <c r="BZ7" s="25">
        <v>97.59</v>
      </c>
      <c r="CA7" s="25">
        <v>522.29</v>
      </c>
      <c r="CB7" s="25">
        <v>517.5</v>
      </c>
      <c r="CC7" s="25">
        <v>529.32000000000005</v>
      </c>
      <c r="CD7" s="25">
        <v>522.6</v>
      </c>
      <c r="CE7" s="25">
        <v>557.71</v>
      </c>
      <c r="CF7" s="25">
        <v>257.95</v>
      </c>
      <c r="CG7" s="25">
        <v>260.87</v>
      </c>
      <c r="CH7" s="25">
        <v>269.25</v>
      </c>
      <c r="CI7" s="25">
        <v>274.94</v>
      </c>
      <c r="CJ7" s="25">
        <v>290.02999999999997</v>
      </c>
      <c r="CK7" s="25">
        <v>181.66</v>
      </c>
      <c r="CL7" s="25">
        <v>35.08</v>
      </c>
      <c r="CM7" s="25">
        <v>35.39</v>
      </c>
      <c r="CN7" s="25">
        <v>33.909999999999997</v>
      </c>
      <c r="CO7" s="25">
        <v>33.619999999999997</v>
      </c>
      <c r="CP7" s="25">
        <v>32.67</v>
      </c>
      <c r="CQ7" s="25">
        <v>39.94</v>
      </c>
      <c r="CR7" s="25">
        <v>40.19</v>
      </c>
      <c r="CS7" s="25">
        <v>41.14</v>
      </c>
      <c r="CT7" s="25">
        <v>41.02</v>
      </c>
      <c r="CU7" s="25">
        <v>43.22</v>
      </c>
      <c r="CV7" s="25">
        <v>60.21</v>
      </c>
      <c r="CW7" s="25">
        <v>85.03</v>
      </c>
      <c r="CX7" s="25">
        <v>85.75</v>
      </c>
      <c r="CY7" s="25">
        <v>85.96</v>
      </c>
      <c r="CZ7" s="25">
        <v>86.17</v>
      </c>
      <c r="DA7" s="25">
        <v>86.24</v>
      </c>
      <c r="DB7" s="25">
        <v>69.41</v>
      </c>
      <c r="DC7" s="25">
        <v>71.52</v>
      </c>
      <c r="DD7" s="25">
        <v>70.42</v>
      </c>
      <c r="DE7" s="25">
        <v>69.900000000000006</v>
      </c>
      <c r="DF7" s="25">
        <v>70.16</v>
      </c>
      <c r="DG7" s="25">
        <v>89.21</v>
      </c>
      <c r="DH7" s="25">
        <v>34.869999999999997</v>
      </c>
      <c r="DI7" s="25">
        <v>36.369999999999997</v>
      </c>
      <c r="DJ7" s="25">
        <v>38.450000000000003</v>
      </c>
      <c r="DK7" s="25">
        <v>40.03</v>
      </c>
      <c r="DL7" s="25">
        <v>41.92</v>
      </c>
      <c r="DM7" s="25">
        <v>53.25</v>
      </c>
      <c r="DN7" s="25">
        <v>53.4</v>
      </c>
      <c r="DO7" s="25">
        <v>52.14</v>
      </c>
      <c r="DP7" s="25">
        <v>53.49</v>
      </c>
      <c r="DQ7" s="25">
        <v>51.79</v>
      </c>
      <c r="DR7" s="25">
        <v>52.41</v>
      </c>
      <c r="DS7" s="25">
        <v>0</v>
      </c>
      <c r="DT7" s="25">
        <v>0</v>
      </c>
      <c r="DU7" s="25">
        <v>0</v>
      </c>
      <c r="DV7" s="25">
        <v>0.51</v>
      </c>
      <c r="DW7" s="25">
        <v>0.21</v>
      </c>
      <c r="DX7" s="25">
        <v>23.02</v>
      </c>
      <c r="DY7" s="25">
        <v>21.86</v>
      </c>
      <c r="DZ7" s="25">
        <v>21.01</v>
      </c>
      <c r="EA7" s="25">
        <v>21.96</v>
      </c>
      <c r="EB7" s="25">
        <v>23.12</v>
      </c>
      <c r="EC7" s="25">
        <v>26.78</v>
      </c>
      <c r="ED7" s="25">
        <v>0</v>
      </c>
      <c r="EE7" s="25">
        <v>0.85</v>
      </c>
      <c r="EF7" s="25">
        <v>0.04</v>
      </c>
      <c r="EG7" s="25">
        <v>0</v>
      </c>
      <c r="EH7" s="25">
        <v>0.51</v>
      </c>
      <c r="EI7" s="25">
        <v>0.38</v>
      </c>
      <c r="EJ7" s="25">
        <v>0.51</v>
      </c>
      <c r="EK7" s="25">
        <v>0.35</v>
      </c>
      <c r="EL7" s="25">
        <v>0.31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2026-01-15T05:17:50Z</cp:lastPrinted>
  <dcterms:created xsi:type="dcterms:W3CDTF">2025-12-12T09:11:45Z</dcterms:created>
  <dcterms:modified xsi:type="dcterms:W3CDTF">2026-02-17T02:23:43Z</dcterms:modified>
  <cp:category/>
</cp:coreProperties>
</file>