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er\Desktop\"/>
    </mc:Choice>
  </mc:AlternateContent>
  <workbookProtection workbookAlgorithmName="SHA-512" workbookHashValue="ecnw5L7YW+uXiHo3Jl96pxnLghlicjy6hFWpk51U30saLdm9oQ2YrRPbaaOEDbCLV9VfFVmPNonjlUCxnAHJeA==" workbookSaltValue="hyYAKZLwVg+PiMlxOcJcAw==" workbookSpinCount="100000" lockStructure="1"/>
  <bookViews>
    <workbookView xWindow="0" yWindow="0" windowWidth="25320" windowHeight="11595"/>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BB10" i="4" s="1"/>
  <c r="W6" i="5"/>
  <c r="V6" i="5"/>
  <c r="AL10" i="4" s="1"/>
  <c r="U6" i="5"/>
  <c r="BB8" i="4" s="1"/>
  <c r="T6" i="5"/>
  <c r="AT8" i="4" s="1"/>
  <c r="S6" i="5"/>
  <c r="R6" i="5"/>
  <c r="AD10" i="4" s="1"/>
  <c r="Q6" i="5"/>
  <c r="W10" i="4" s="1"/>
  <c r="P6" i="5"/>
  <c r="P10" i="4" s="1"/>
  <c r="O6" i="5"/>
  <c r="N6" i="5"/>
  <c r="B10" i="4" s="1"/>
  <c r="M6" i="5"/>
  <c r="AD8" i="4" s="1"/>
  <c r="L6" i="5"/>
  <c r="W8" i="4" s="1"/>
  <c r="K6" i="5"/>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K85" i="4"/>
  <c r="J85" i="4"/>
  <c r="I85" i="4"/>
  <c r="E85" i="4"/>
  <c r="AT10" i="4"/>
  <c r="I10" i="4"/>
  <c r="AL8" i="4"/>
  <c r="P8" i="4"/>
</calcChain>
</file>

<file path=xl/sharedStrings.xml><?xml version="1.0" encoding="utf-8"?>
<sst xmlns="http://schemas.openxmlformats.org/spreadsheetml/2006/main" count="299" uniqueCount="115">
  <si>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</si>
  <si>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</si>
  <si>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</si>
  <si>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</si>
  <si>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</si>
  <si>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</si>
  <si>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</si>
  <si>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</si>
  <si>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</si>
  <si>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</si>
  <si>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</si>
  <si>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</si>
  <si>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</si>
  <si>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</si>
  <si>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</si>
  <si>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</si>
  <si>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</si>
  <si>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</si>
  <si>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</si>
  <si>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</si>
  <si>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</si>
  <si>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</si>
  <si>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</si>
  <si>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</si>
  <si>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</si>
  <si>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</si>
  <si>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</si>
  <si>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</si>
  <si>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</si>
  <si>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</si>
  <si>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</si>
  <si>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</si>
  <si>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</si>
  <si>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</si>
  <si>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</si>
  <si>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</si>
  <si>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</si>
  <si>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</si>
  <si>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</si>
  <si>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</si>
  <si>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</si>
  <si>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</si>
  <si>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</si>
  <si>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</si>
  <si>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</si>
  <si>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</si>
  <si>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</si>
  <si>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</si>
  <si>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</si>
  <si>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</si>
  <si>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</si>
  <si>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</si>
  <si>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</si>
  <si>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</si>
  <si>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</si>
  <si>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</si>
  <si>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</si>
  <si>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</si>
  <si>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</si>
  <si>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</si>
  <si>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</si>
  <si>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</si>
  <si>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</si>
  <si>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</si>
  <si>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</si>
  <si>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</si>
  <si>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</si>
  <si>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</si>
  <si>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</si>
  <si>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</si>
  <si>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</si>
  <si>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</si>
  <si>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</si>
  <si>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</si>
  <si>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</si>
  <si>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</si>
  <si>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</si>
  <si>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</si>
  <si>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</si>
  <si>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</si>
  <si>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</si>
  <si>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</si>
  <si>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</si>
  <si>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</si>
  <si>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</si>
  <si>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</si>
  <si>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</si>
  <si>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</si>
  <si>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</si>
  <si>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</si>
  <si>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</si>
  <si>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</si>
  <si>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</si>
  <si>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</si>
  <si>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</si>
  <si>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秋田県　小坂町</t>
  </si>
  <si>
    <t>法適用</t>
  </si>
  <si>
    <t>下水道事業</t>
  </si>
  <si>
    <t>公共下水道</t>
  </si>
  <si>
    <t>Cd2</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</si>
  <si>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</si>
  <si>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</si>
  <si>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</si>
  <si>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</si>
  <si>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</si>
  <si>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</si>
  <si>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</si>
  <si>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</si>
  <si>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</si>
  <si>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</si>
  <si>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</si>
  <si>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</si>
  <si>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・平成8年度から工事を着手し、平成10年度に供用を開始。これまで布設した下水管の総延長（耐用年数50年）は36㎞で、汚水ポンプ（耐用年数15年）8基を設置した。
・汚水ポンプに関しては、今後耐用年数等踏まえ更新する必要があるほか、下水管についても、当面耐用年数は満たしているものの、将来を見据えた管渠更新計画を作成することで、計画的な老朽管更新を実施していく必要がある。</t>
    <phoneticPr fontId="4"/>
  </si>
  <si>
    <t>・当町の下水道事業は、平成8年度から工事着手し、平成10年度に供用開始。今年度末時点における供用面積は146ha、接続戸数1,046戸、下水管延長36㎞となっており、汚水処理に関しては、隣接する鹿角市と共同処理をしている。
　建設改良事業（下水道管渠布設事業）が完了しており、次年度以降企業債残高は緩やかに減少する見込みである。
　一方、高齢者を中心に加入時の費用捻出が困難な世帯が多いことから、リフォーム補助金等利用促進を図ると共に維持管理費の削減に努め、必要に応じ財源や需要額の将来予測をふまえた料金体系見直しの取り組みも求められてくると認識している。
　経営状況の明確化、経営の弾力化、経営意識の向上、資産の有効活用等を引き続き推進していきたい。　</t>
    <rPh sb="131" eb="133">
      <t>カンリョウ</t>
    </rPh>
    <phoneticPr fontId="4"/>
  </si>
  <si>
    <t>①使用料単価は類似企業平均を上回っている。また、汚水処理原価は、町単独の処理施設を有しないことから、類似企業平均を下回っている。営業収益は、人口減少により有収水量が減少し、下水道使用料は減少している。一方、営業費用は、令和５年度まで下水道管渠布設事業を実施していたことから、減価償却費が増加し、営業損益は赤字となっている。こうした中、使用料単価が汚水処理原価に見合う水準に至っておらず、基準外繰入前経常損益は赤字となっていることから、経常収支比率は、基準外繰入金により黒字（100％）を確保している。
②累積欠損金比率は発生していない。
③流動比率は平均値を大きく下回っている。建設改良費の起債償還が続くため、早期の改善は難しい。
④企業債残高対事業規模比率は、今後も類似団体平均値と比べ高い状況が一定程度続くと見込まれる。
⑤経費回収率は、類似団体の平均値を上回っているものの、使用料収入の安定確保及び汚水処理費削減に向け、引き続き取り組んでいきたい。
⑥汚水処理原価は、人口減少下における持続可能な事業運営を考慮した広域化・共同化等を通じ、コスト削減に努めていきたい。
⑦施設利用率は処理施設を有しないため指標なし。
⑧水洗化率は、処理区域の拡大により加入者数は増加しているものの、高齢者世帯を中心に加入時の費用負担がネックと捉えている家庭もあることから、依然として未加入世帯が多い状況が続いている。引き続き、地域の実情に即した公共用水域の水質保全確保に向けた取り組みを推進していきたい。</t>
    <rPh sb="219" eb="221">
      <t>シュウシ</t>
    </rPh>
    <rPh sb="221" eb="223">
      <t>ヒリツ</t>
    </rPh>
    <rPh sb="252" eb="254">
      <t>ルイセキ</t>
    </rPh>
    <rPh sb="254" eb="257">
      <t>ケッソンキン</t>
    </rPh>
    <rPh sb="257" eb="259">
      <t>ヒリツ</t>
    </rPh>
    <rPh sb="260" eb="262">
      <t>ハッセイ</t>
    </rPh>
    <rPh sb="270" eb="272">
      <t>リュウドウ</t>
    </rPh>
    <rPh sb="272" eb="274">
      <t>ヒリツ</t>
    </rPh>
    <rPh sb="275" eb="278">
      <t>ヘイキンチ</t>
    </rPh>
    <rPh sb="279" eb="280">
      <t>オオ</t>
    </rPh>
    <rPh sb="282" eb="284">
      <t>シタマワ</t>
    </rPh>
    <rPh sb="289" eb="291">
      <t>ケンセツ</t>
    </rPh>
    <rPh sb="291" eb="294">
      <t>カイリョウヒ</t>
    </rPh>
    <rPh sb="295" eb="297">
      <t>キサイ</t>
    </rPh>
    <rPh sb="300" eb="301">
      <t>ツヅ</t>
    </rPh>
    <rPh sb="305" eb="307">
      <t>ソウキ</t>
    </rPh>
    <rPh sb="308" eb="310">
      <t>カイゼン</t>
    </rPh>
    <rPh sb="311" eb="312">
      <t>ムズカ</t>
    </rPh>
    <rPh sb="511" eb="513">
      <t>シヒョウ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</si>
</sst>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10.26</c:v>
                </c:pt>
                <c:pt idx="4" formatCode="#,##0.00;&quot;△&quot;#,##0.00">
                  <c:v>0</c:v>
                </c:pt>
              </c:numCache>
            </c:numRef>
          </c:val>
          <c:extLst>
            <c:ext xmlns:c16="http://schemas.microsoft.com/office/drawing/2014/chart" uri="{C3380CC4-5D6E-409C-BE32-E72D297353CC}">
              <c16:uniqueId val="{00000000-280C-4048-A974-80F5E3D7B14E}"/>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0.1</c:v>
                </c:pt>
                <c:pt idx="4">
                  <c:v>0.04</c:v>
                </c:pt>
              </c:numCache>
            </c:numRef>
          </c:val>
          <c:smooth val="0"/>
          <c:extLst>
            <c:ext xmlns:c16="http://schemas.microsoft.com/office/drawing/2014/chart" uri="{C3380CC4-5D6E-409C-BE32-E72D297353CC}">
              <c16:uniqueId val="{00000001-280C-4048-A974-80F5E3D7B14E}"/>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118-4B04-A104-F40E0FD13D69}"/>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48.03</c:v>
                </c:pt>
                <c:pt idx="4">
                  <c:v>48.92</c:v>
                </c:pt>
              </c:numCache>
            </c:numRef>
          </c:val>
          <c:smooth val="0"/>
          <c:extLst>
            <c:ext xmlns:c16="http://schemas.microsoft.com/office/drawing/2014/chart" uri="{C3380CC4-5D6E-409C-BE32-E72D297353CC}">
              <c16:uniqueId val="{00000001-7118-4B04-A104-F40E0FD13D69}"/>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78.290000000000006</c:v>
                </c:pt>
                <c:pt idx="4">
                  <c:v>78.31</c:v>
                </c:pt>
              </c:numCache>
            </c:numRef>
          </c:val>
          <c:extLst>
            <c:ext xmlns:c16="http://schemas.microsoft.com/office/drawing/2014/chart" uri="{C3380CC4-5D6E-409C-BE32-E72D297353CC}">
              <c16:uniqueId val="{00000000-574F-4851-AB2D-ACF6D0F650F9}"/>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80.95</c:v>
                </c:pt>
                <c:pt idx="4">
                  <c:v>80.760000000000005</c:v>
                </c:pt>
              </c:numCache>
            </c:numRef>
          </c:val>
          <c:smooth val="0"/>
          <c:extLst>
            <c:ext xmlns:c16="http://schemas.microsoft.com/office/drawing/2014/chart" uri="{C3380CC4-5D6E-409C-BE32-E72D297353CC}">
              <c16:uniqueId val="{00000001-574F-4851-AB2D-ACF6D0F650F9}"/>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103.71</c:v>
                </c:pt>
                <c:pt idx="4">
                  <c:v>105.66</c:v>
                </c:pt>
              </c:numCache>
            </c:numRef>
          </c:val>
          <c:extLst>
            <c:ext xmlns:c16="http://schemas.microsoft.com/office/drawing/2014/chart" uri="{C3380CC4-5D6E-409C-BE32-E72D297353CC}">
              <c16:uniqueId val="{00000000-A3FB-4B10-9B3E-0BA389734D61}"/>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107.04</c:v>
                </c:pt>
                <c:pt idx="4">
                  <c:v>107.83</c:v>
                </c:pt>
              </c:numCache>
            </c:numRef>
          </c:val>
          <c:smooth val="0"/>
          <c:extLst>
            <c:ext xmlns:c16="http://schemas.microsoft.com/office/drawing/2014/chart" uri="{C3380CC4-5D6E-409C-BE32-E72D297353CC}">
              <c16:uniqueId val="{00000001-A3FB-4B10-9B3E-0BA389734D61}"/>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2.8</c:v>
                </c:pt>
                <c:pt idx="4">
                  <c:v>5.94</c:v>
                </c:pt>
              </c:numCache>
            </c:numRef>
          </c:val>
          <c:extLst>
            <c:ext xmlns:c16="http://schemas.microsoft.com/office/drawing/2014/chart" uri="{C3380CC4-5D6E-409C-BE32-E72D297353CC}">
              <c16:uniqueId val="{00000000-8353-4423-92F7-4A6221273CEE}"/>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23.37</c:v>
                </c:pt>
                <c:pt idx="4">
                  <c:v>22.1</c:v>
                </c:pt>
              </c:numCache>
            </c:numRef>
          </c:val>
          <c:smooth val="0"/>
          <c:extLst>
            <c:ext xmlns:c16="http://schemas.microsoft.com/office/drawing/2014/chart" uri="{C3380CC4-5D6E-409C-BE32-E72D297353CC}">
              <c16:uniqueId val="{00000001-8353-4423-92F7-4A6221273CEE}"/>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377F-41DB-85AA-AB4ED8DA7BC1}"/>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formatCode="#,##0.00;&quot;△&quot;#,##0.00">
                  <c:v>0</c:v>
                </c:pt>
                <c:pt idx="4" formatCode="#,##0.00;&quot;△&quot;#,##0.00">
                  <c:v>0</c:v>
                </c:pt>
              </c:numCache>
            </c:numRef>
          </c:val>
          <c:smooth val="0"/>
          <c:extLst>
            <c:ext xmlns:c16="http://schemas.microsoft.com/office/drawing/2014/chart" uri="{C3380CC4-5D6E-409C-BE32-E72D297353CC}">
              <c16:uniqueId val="{00000001-377F-41DB-85AA-AB4ED8DA7BC1}"/>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8242-4333-B105-C431EEDE91A5}"/>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37.43</c:v>
                </c:pt>
                <c:pt idx="4">
                  <c:v>30.17</c:v>
                </c:pt>
              </c:numCache>
            </c:numRef>
          </c:val>
          <c:smooth val="0"/>
          <c:extLst>
            <c:ext xmlns:c16="http://schemas.microsoft.com/office/drawing/2014/chart" uri="{C3380CC4-5D6E-409C-BE32-E72D297353CC}">
              <c16:uniqueId val="{00000001-8242-4333-B105-C431EEDE91A5}"/>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27.13</c:v>
                </c:pt>
                <c:pt idx="4">
                  <c:v>22.24</c:v>
                </c:pt>
              </c:numCache>
            </c:numRef>
          </c:val>
          <c:extLst>
            <c:ext xmlns:c16="http://schemas.microsoft.com/office/drawing/2014/chart" uri="{C3380CC4-5D6E-409C-BE32-E72D297353CC}">
              <c16:uniqueId val="{00000000-B77A-4E0C-B73C-D62917FA672B}"/>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57.42</c:v>
                </c:pt>
                <c:pt idx="4">
                  <c:v>56.13</c:v>
                </c:pt>
              </c:numCache>
            </c:numRef>
          </c:val>
          <c:smooth val="0"/>
          <c:extLst>
            <c:ext xmlns:c16="http://schemas.microsoft.com/office/drawing/2014/chart" uri="{C3380CC4-5D6E-409C-BE32-E72D297353CC}">
              <c16:uniqueId val="{00000001-B77A-4E0C-B73C-D62917FA672B}"/>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3165.41</c:v>
                </c:pt>
                <c:pt idx="4">
                  <c:v>2967.68</c:v>
                </c:pt>
              </c:numCache>
            </c:numRef>
          </c:val>
          <c:extLst>
            <c:ext xmlns:c16="http://schemas.microsoft.com/office/drawing/2014/chart" uri="{C3380CC4-5D6E-409C-BE32-E72D297353CC}">
              <c16:uniqueId val="{00000000-A9E6-429D-B18D-7BCD4916713E}"/>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1174.6099999999999</c:v>
                </c:pt>
                <c:pt idx="4">
                  <c:v>1343.89</c:v>
                </c:pt>
              </c:numCache>
            </c:numRef>
          </c:val>
          <c:smooth val="0"/>
          <c:extLst>
            <c:ext xmlns:c16="http://schemas.microsoft.com/office/drawing/2014/chart" uri="{C3380CC4-5D6E-409C-BE32-E72D297353CC}">
              <c16:uniqueId val="{00000001-A9E6-429D-B18D-7BCD4916713E}"/>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78.760000000000005</c:v>
                </c:pt>
                <c:pt idx="4">
                  <c:v>83.44</c:v>
                </c:pt>
              </c:numCache>
            </c:numRef>
          </c:val>
          <c:extLst>
            <c:ext xmlns:c16="http://schemas.microsoft.com/office/drawing/2014/chart" uri="{C3380CC4-5D6E-409C-BE32-E72D297353CC}">
              <c16:uniqueId val="{00000000-21BF-413A-A487-0C39D2B02989}"/>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75.41</c:v>
                </c:pt>
                <c:pt idx="4">
                  <c:v>72.84</c:v>
                </c:pt>
              </c:numCache>
            </c:numRef>
          </c:val>
          <c:smooth val="0"/>
          <c:extLst>
            <c:ext xmlns:c16="http://schemas.microsoft.com/office/drawing/2014/chart" uri="{C3380CC4-5D6E-409C-BE32-E72D297353CC}">
              <c16:uniqueId val="{00000001-21BF-413A-A487-0C39D2B02989}"/>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198.15</c:v>
                </c:pt>
                <c:pt idx="4">
                  <c:v>224.84</c:v>
                </c:pt>
              </c:numCache>
            </c:numRef>
          </c:val>
          <c:extLst>
            <c:ext xmlns:c16="http://schemas.microsoft.com/office/drawing/2014/chart" uri="{C3380CC4-5D6E-409C-BE32-E72D297353CC}">
              <c16:uniqueId val="{00000000-C614-473D-B8B6-4BA1C624A45E}"/>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223.48</c:v>
                </c:pt>
                <c:pt idx="4">
                  <c:v>232.33</c:v>
                </c:pt>
              </c:numCache>
            </c:numRef>
          </c:val>
          <c:smooth val="0"/>
          <c:extLst>
            <c:ext xmlns:c16="http://schemas.microsoft.com/office/drawing/2014/chart" uri="{C3380CC4-5D6E-409C-BE32-E72D297353CC}">
              <c16:uniqueId val="{00000001-C614-473D-B8B6-4BA1C624A45E}"/>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N1"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秋田県　小坂町</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9" t="str">
        <f>データ!I6</f>
        <v>法適用</v>
      </c>
      <c r="C8" s="39"/>
      <c r="D8" s="39"/>
      <c r="E8" s="39"/>
      <c r="F8" s="39"/>
      <c r="G8" s="39"/>
      <c r="H8" s="39"/>
      <c r="I8" s="39" t="str">
        <f>データ!J6</f>
        <v>下水道事業</v>
      </c>
      <c r="J8" s="39"/>
      <c r="K8" s="39"/>
      <c r="L8" s="39"/>
      <c r="M8" s="39"/>
      <c r="N8" s="39"/>
      <c r="O8" s="39"/>
      <c r="P8" s="39" t="str">
        <f>データ!K6</f>
        <v>公共下水道</v>
      </c>
      <c r="Q8" s="39"/>
      <c r="R8" s="39"/>
      <c r="S8" s="39"/>
      <c r="T8" s="39"/>
      <c r="U8" s="39"/>
      <c r="V8" s="39"/>
      <c r="W8" s="39" t="str">
        <f>データ!L6</f>
        <v>Cd2</v>
      </c>
      <c r="X8" s="39"/>
      <c r="Y8" s="39"/>
      <c r="Z8" s="39"/>
      <c r="AA8" s="39"/>
      <c r="AB8" s="39"/>
      <c r="AC8" s="39"/>
      <c r="AD8" s="40" t="str">
        <f>データ!$M$6</f>
        <v>自治体職員</v>
      </c>
      <c r="AE8" s="40"/>
      <c r="AF8" s="40"/>
      <c r="AG8" s="40"/>
      <c r="AH8" s="40"/>
      <c r="AI8" s="40"/>
      <c r="AJ8" s="40"/>
      <c r="AK8" s="3"/>
      <c r="AL8" s="41">
        <f>データ!S6</f>
        <v>4421</v>
      </c>
      <c r="AM8" s="41"/>
      <c r="AN8" s="41"/>
      <c r="AO8" s="41"/>
      <c r="AP8" s="41"/>
      <c r="AQ8" s="41"/>
      <c r="AR8" s="41"/>
      <c r="AS8" s="41"/>
      <c r="AT8" s="34">
        <f>データ!T6</f>
        <v>201.7</v>
      </c>
      <c r="AU8" s="34"/>
      <c r="AV8" s="34"/>
      <c r="AW8" s="34"/>
      <c r="AX8" s="34"/>
      <c r="AY8" s="34"/>
      <c r="AZ8" s="34"/>
      <c r="BA8" s="34"/>
      <c r="BB8" s="34">
        <f>データ!U6</f>
        <v>21.92</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4" t="str">
        <f>データ!N6</f>
        <v>-</v>
      </c>
      <c r="C10" s="34"/>
      <c r="D10" s="34"/>
      <c r="E10" s="34"/>
      <c r="F10" s="34"/>
      <c r="G10" s="34"/>
      <c r="H10" s="34"/>
      <c r="I10" s="34">
        <f>データ!O6</f>
        <v>53.81</v>
      </c>
      <c r="J10" s="34"/>
      <c r="K10" s="34"/>
      <c r="L10" s="34"/>
      <c r="M10" s="34"/>
      <c r="N10" s="34"/>
      <c r="O10" s="34"/>
      <c r="P10" s="34">
        <f>データ!P6</f>
        <v>79.69</v>
      </c>
      <c r="Q10" s="34"/>
      <c r="R10" s="34"/>
      <c r="S10" s="34"/>
      <c r="T10" s="34"/>
      <c r="U10" s="34"/>
      <c r="V10" s="34"/>
      <c r="W10" s="34">
        <f>データ!Q6</f>
        <v>90.64</v>
      </c>
      <c r="X10" s="34"/>
      <c r="Y10" s="34"/>
      <c r="Z10" s="34"/>
      <c r="AA10" s="34"/>
      <c r="AB10" s="34"/>
      <c r="AC10" s="34"/>
      <c r="AD10" s="41">
        <f>データ!R6</f>
        <v>3850</v>
      </c>
      <c r="AE10" s="41"/>
      <c r="AF10" s="41"/>
      <c r="AG10" s="41"/>
      <c r="AH10" s="41"/>
      <c r="AI10" s="41"/>
      <c r="AJ10" s="41"/>
      <c r="AK10" s="2"/>
      <c r="AL10" s="41">
        <f>データ!V6</f>
        <v>3481</v>
      </c>
      <c r="AM10" s="41"/>
      <c r="AN10" s="41"/>
      <c r="AO10" s="41"/>
      <c r="AP10" s="41"/>
      <c r="AQ10" s="41"/>
      <c r="AR10" s="41"/>
      <c r="AS10" s="41"/>
      <c r="AT10" s="34">
        <f>データ!W6</f>
        <v>1.64</v>
      </c>
      <c r="AU10" s="34"/>
      <c r="AV10" s="34"/>
      <c r="AW10" s="34"/>
      <c r="AX10" s="34"/>
      <c r="AY10" s="34"/>
      <c r="AZ10" s="34"/>
      <c r="BA10" s="34"/>
      <c r="BB10" s="34">
        <f>データ!X6</f>
        <v>2122.56</v>
      </c>
      <c r="BC10" s="34"/>
      <c r="BD10" s="34"/>
      <c r="BE10" s="34"/>
      <c r="BF10" s="34"/>
      <c r="BG10" s="34"/>
      <c r="BH10" s="34"/>
      <c r="BI10" s="34"/>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114</v>
      </c>
      <c r="BM16" s="65"/>
      <c r="BN16" s="65"/>
      <c r="BO16" s="65"/>
      <c r="BP16" s="65"/>
      <c r="BQ16" s="65"/>
      <c r="BR16" s="65"/>
      <c r="BS16" s="65"/>
      <c r="BT16" s="65"/>
      <c r="BU16" s="65"/>
      <c r="BV16" s="65"/>
      <c r="BW16" s="65"/>
      <c r="BX16" s="65"/>
      <c r="BY16" s="65"/>
      <c r="BZ16" s="6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112</v>
      </c>
      <c r="BM47" s="65"/>
      <c r="BN47" s="65"/>
      <c r="BO47" s="65"/>
      <c r="BP47" s="65"/>
      <c r="BQ47" s="65"/>
      <c r="BR47" s="65"/>
      <c r="BS47" s="65"/>
      <c r="BT47" s="65"/>
      <c r="BU47" s="65"/>
      <c r="BV47" s="65"/>
      <c r="BW47" s="65"/>
      <c r="BX47" s="65"/>
      <c r="BY47" s="65"/>
      <c r="BZ47" s="66"/>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1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113</v>
      </c>
      <c r="BM66" s="65"/>
      <c r="BN66" s="65"/>
      <c r="BO66" s="65"/>
      <c r="BP66" s="65"/>
      <c r="BQ66" s="65"/>
      <c r="BR66" s="65"/>
      <c r="BS66" s="65"/>
      <c r="BT66" s="65"/>
      <c r="BU66" s="65"/>
      <c r="BV66" s="65"/>
      <c r="BW66" s="65"/>
      <c r="BX66" s="65"/>
      <c r="BY66" s="65"/>
      <c r="BZ66" s="66"/>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Lo1TFvs/7CgbRpSOjFfGe2QyHL6HXuuJ+SkbyPwGxHKid5Tosb3HWUm3XgETPrTxtwzTKAiZ5/qouPMAng3ANA==" saltValue="IY3YiUPEiuug2bZ5efqoyQ=="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28</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54</v>
      </c>
      <c r="B4" s="16"/>
      <c r="C4" s="16"/>
      <c r="D4" s="16"/>
      <c r="E4" s="16"/>
      <c r="F4" s="16"/>
      <c r="G4" s="16"/>
      <c r="H4" s="75"/>
      <c r="I4" s="76"/>
      <c r="J4" s="76"/>
      <c r="K4" s="76"/>
      <c r="L4" s="76"/>
      <c r="M4" s="76"/>
      <c r="N4" s="76"/>
      <c r="O4" s="76"/>
      <c r="P4" s="76"/>
      <c r="Q4" s="76"/>
      <c r="R4" s="76"/>
      <c r="S4" s="76"/>
      <c r="T4" s="76"/>
      <c r="U4" s="76"/>
      <c r="V4" s="76"/>
      <c r="W4" s="76"/>
      <c r="X4" s="77"/>
      <c r="Y4" s="71" t="s">
        <v>55</v>
      </c>
      <c r="Z4" s="71"/>
      <c r="AA4" s="71"/>
      <c r="AB4" s="71"/>
      <c r="AC4" s="71"/>
      <c r="AD4" s="71"/>
      <c r="AE4" s="71"/>
      <c r="AF4" s="71"/>
      <c r="AG4" s="71"/>
      <c r="AH4" s="71"/>
      <c r="AI4" s="71"/>
      <c r="AJ4" s="71" t="s">
        <v>56</v>
      </c>
      <c r="AK4" s="71"/>
      <c r="AL4" s="71"/>
      <c r="AM4" s="71"/>
      <c r="AN4" s="71"/>
      <c r="AO4" s="71"/>
      <c r="AP4" s="71"/>
      <c r="AQ4" s="71"/>
      <c r="AR4" s="71"/>
      <c r="AS4" s="71"/>
      <c r="AT4" s="71"/>
      <c r="AU4" s="71" t="s">
        <v>57</v>
      </c>
      <c r="AV4" s="71"/>
      <c r="AW4" s="71"/>
      <c r="AX4" s="71"/>
      <c r="AY4" s="71"/>
      <c r="AZ4" s="71"/>
      <c r="BA4" s="71"/>
      <c r="BB4" s="71"/>
      <c r="BC4" s="71"/>
      <c r="BD4" s="71"/>
      <c r="BE4" s="71"/>
      <c r="BF4" s="71" t="s">
        <v>58</v>
      </c>
      <c r="BG4" s="71"/>
      <c r="BH4" s="71"/>
      <c r="BI4" s="71"/>
      <c r="BJ4" s="71"/>
      <c r="BK4" s="71"/>
      <c r="BL4" s="71"/>
      <c r="BM4" s="71"/>
      <c r="BN4" s="71"/>
      <c r="BO4" s="71"/>
      <c r="BP4" s="71"/>
      <c r="BQ4" s="71" t="s">
        <v>59</v>
      </c>
      <c r="BR4" s="71"/>
      <c r="BS4" s="71"/>
      <c r="BT4" s="71"/>
      <c r="BU4" s="71"/>
      <c r="BV4" s="71"/>
      <c r="BW4" s="71"/>
      <c r="BX4" s="71"/>
      <c r="BY4" s="71"/>
      <c r="BZ4" s="71"/>
      <c r="CA4" s="71"/>
      <c r="CB4" s="71" t="s">
        <v>60</v>
      </c>
      <c r="CC4" s="71"/>
      <c r="CD4" s="71"/>
      <c r="CE4" s="71"/>
      <c r="CF4" s="71"/>
      <c r="CG4" s="71"/>
      <c r="CH4" s="71"/>
      <c r="CI4" s="71"/>
      <c r="CJ4" s="71"/>
      <c r="CK4" s="71"/>
      <c r="CL4" s="71"/>
      <c r="CM4" s="71" t="s">
        <v>61</v>
      </c>
      <c r="CN4" s="71"/>
      <c r="CO4" s="71"/>
      <c r="CP4" s="71"/>
      <c r="CQ4" s="71"/>
      <c r="CR4" s="71"/>
      <c r="CS4" s="71"/>
      <c r="CT4" s="71"/>
      <c r="CU4" s="71"/>
      <c r="CV4" s="71"/>
      <c r="CW4" s="71"/>
      <c r="CX4" s="71" t="s">
        <v>62</v>
      </c>
      <c r="CY4" s="71"/>
      <c r="CZ4" s="71"/>
      <c r="DA4" s="71"/>
      <c r="DB4" s="71"/>
      <c r="DC4" s="71"/>
      <c r="DD4" s="71"/>
      <c r="DE4" s="71"/>
      <c r="DF4" s="71"/>
      <c r="DG4" s="71"/>
      <c r="DH4" s="71"/>
      <c r="DI4" s="71" t="s">
        <v>63</v>
      </c>
      <c r="DJ4" s="71"/>
      <c r="DK4" s="71"/>
      <c r="DL4" s="71"/>
      <c r="DM4" s="71"/>
      <c r="DN4" s="71"/>
      <c r="DO4" s="71"/>
      <c r="DP4" s="71"/>
      <c r="DQ4" s="71"/>
      <c r="DR4" s="71"/>
      <c r="DS4" s="71"/>
      <c r="DT4" s="71" t="s">
        <v>64</v>
      </c>
      <c r="DU4" s="71"/>
      <c r="DV4" s="71"/>
      <c r="DW4" s="71"/>
      <c r="DX4" s="71"/>
      <c r="DY4" s="71"/>
      <c r="DZ4" s="71"/>
      <c r="EA4" s="71"/>
      <c r="EB4" s="71"/>
      <c r="EC4" s="71"/>
      <c r="ED4" s="71"/>
      <c r="EE4" s="71" t="s">
        <v>65</v>
      </c>
      <c r="EF4" s="71"/>
      <c r="EG4" s="71"/>
      <c r="EH4" s="71"/>
      <c r="EI4" s="71"/>
      <c r="EJ4" s="71"/>
      <c r="EK4" s="71"/>
      <c r="EL4" s="71"/>
      <c r="EM4" s="71"/>
      <c r="EN4" s="71"/>
      <c r="EO4" s="71"/>
    </row>
    <row r="5" spans="1:148" x14ac:dyDescent="0.15">
      <c r="A5" s="14" t="s">
        <v>66</v>
      </c>
      <c r="B5" s="17"/>
      <c r="C5" s="17"/>
      <c r="D5" s="17"/>
      <c r="E5" s="17"/>
      <c r="F5" s="17"/>
      <c r="G5" s="17"/>
      <c r="H5" s="18" t="s">
        <v>67</v>
      </c>
      <c r="I5" s="18" t="s">
        <v>68</v>
      </c>
      <c r="J5" s="18" t="s">
        <v>69</v>
      </c>
      <c r="K5" s="18" t="s">
        <v>70</v>
      </c>
      <c r="L5" s="18" t="s">
        <v>71</v>
      </c>
      <c r="M5" s="18" t="s">
        <v>5</v>
      </c>
      <c r="N5" s="18" t="s">
        <v>72</v>
      </c>
      <c r="O5" s="18" t="s">
        <v>73</v>
      </c>
      <c r="P5" s="18" t="s">
        <v>74</v>
      </c>
      <c r="Q5" s="18" t="s">
        <v>75</v>
      </c>
      <c r="R5" s="18" t="s">
        <v>76</v>
      </c>
      <c r="S5" s="18" t="s">
        <v>77</v>
      </c>
      <c r="T5" s="18" t="s">
        <v>78</v>
      </c>
      <c r="U5" s="18" t="s">
        <v>79</v>
      </c>
      <c r="V5" s="18" t="s">
        <v>80</v>
      </c>
      <c r="W5" s="18" t="s">
        <v>81</v>
      </c>
      <c r="X5" s="18" t="s">
        <v>82</v>
      </c>
      <c r="Y5" s="18" t="s">
        <v>83</v>
      </c>
      <c r="Z5" s="18" t="s">
        <v>84</v>
      </c>
      <c r="AA5" s="18" t="s">
        <v>85</v>
      </c>
      <c r="AB5" s="18" t="s">
        <v>86</v>
      </c>
      <c r="AC5" s="18" t="s">
        <v>87</v>
      </c>
      <c r="AD5" s="18" t="s">
        <v>88</v>
      </c>
      <c r="AE5" s="18" t="s">
        <v>89</v>
      </c>
      <c r="AF5" s="18" t="s">
        <v>90</v>
      </c>
      <c r="AG5" s="18" t="s">
        <v>91</v>
      </c>
      <c r="AH5" s="18" t="s">
        <v>92</v>
      </c>
      <c r="AI5" s="18" t="s">
        <v>31</v>
      </c>
      <c r="AJ5" s="18" t="s">
        <v>83</v>
      </c>
      <c r="AK5" s="18" t="s">
        <v>84</v>
      </c>
      <c r="AL5" s="18" t="s">
        <v>85</v>
      </c>
      <c r="AM5" s="18" t="s">
        <v>86</v>
      </c>
      <c r="AN5" s="18" t="s">
        <v>87</v>
      </c>
      <c r="AO5" s="18" t="s">
        <v>88</v>
      </c>
      <c r="AP5" s="18" t="s">
        <v>89</v>
      </c>
      <c r="AQ5" s="18" t="s">
        <v>90</v>
      </c>
      <c r="AR5" s="18" t="s">
        <v>91</v>
      </c>
      <c r="AS5" s="18" t="s">
        <v>92</v>
      </c>
      <c r="AT5" s="18" t="s">
        <v>93</v>
      </c>
      <c r="AU5" s="18" t="s">
        <v>83</v>
      </c>
      <c r="AV5" s="18" t="s">
        <v>84</v>
      </c>
      <c r="AW5" s="18" t="s">
        <v>85</v>
      </c>
      <c r="AX5" s="18" t="s">
        <v>86</v>
      </c>
      <c r="AY5" s="18" t="s">
        <v>87</v>
      </c>
      <c r="AZ5" s="18" t="s">
        <v>88</v>
      </c>
      <c r="BA5" s="18" t="s">
        <v>89</v>
      </c>
      <c r="BB5" s="18" t="s">
        <v>90</v>
      </c>
      <c r="BC5" s="18" t="s">
        <v>91</v>
      </c>
      <c r="BD5" s="18" t="s">
        <v>92</v>
      </c>
      <c r="BE5" s="18" t="s">
        <v>93</v>
      </c>
      <c r="BF5" s="18" t="s">
        <v>83</v>
      </c>
      <c r="BG5" s="18" t="s">
        <v>84</v>
      </c>
      <c r="BH5" s="18" t="s">
        <v>85</v>
      </c>
      <c r="BI5" s="18" t="s">
        <v>86</v>
      </c>
      <c r="BJ5" s="18" t="s">
        <v>87</v>
      </c>
      <c r="BK5" s="18" t="s">
        <v>88</v>
      </c>
      <c r="BL5" s="18" t="s">
        <v>89</v>
      </c>
      <c r="BM5" s="18" t="s">
        <v>90</v>
      </c>
      <c r="BN5" s="18" t="s">
        <v>91</v>
      </c>
      <c r="BO5" s="18" t="s">
        <v>92</v>
      </c>
      <c r="BP5" s="18" t="s">
        <v>93</v>
      </c>
      <c r="BQ5" s="18" t="s">
        <v>83</v>
      </c>
      <c r="BR5" s="18" t="s">
        <v>84</v>
      </c>
      <c r="BS5" s="18" t="s">
        <v>85</v>
      </c>
      <c r="BT5" s="18" t="s">
        <v>86</v>
      </c>
      <c r="BU5" s="18" t="s">
        <v>87</v>
      </c>
      <c r="BV5" s="18" t="s">
        <v>88</v>
      </c>
      <c r="BW5" s="18" t="s">
        <v>89</v>
      </c>
      <c r="BX5" s="18" t="s">
        <v>90</v>
      </c>
      <c r="BY5" s="18" t="s">
        <v>91</v>
      </c>
      <c r="BZ5" s="18" t="s">
        <v>92</v>
      </c>
      <c r="CA5" s="18" t="s">
        <v>93</v>
      </c>
      <c r="CB5" s="18" t="s">
        <v>83</v>
      </c>
      <c r="CC5" s="18" t="s">
        <v>84</v>
      </c>
      <c r="CD5" s="18" t="s">
        <v>85</v>
      </c>
      <c r="CE5" s="18" t="s">
        <v>86</v>
      </c>
      <c r="CF5" s="18" t="s">
        <v>87</v>
      </c>
      <c r="CG5" s="18" t="s">
        <v>88</v>
      </c>
      <c r="CH5" s="18" t="s">
        <v>89</v>
      </c>
      <c r="CI5" s="18" t="s">
        <v>90</v>
      </c>
      <c r="CJ5" s="18" t="s">
        <v>91</v>
      </c>
      <c r="CK5" s="18" t="s">
        <v>92</v>
      </c>
      <c r="CL5" s="18" t="s">
        <v>93</v>
      </c>
      <c r="CM5" s="18" t="s">
        <v>83</v>
      </c>
      <c r="CN5" s="18" t="s">
        <v>84</v>
      </c>
      <c r="CO5" s="18" t="s">
        <v>85</v>
      </c>
      <c r="CP5" s="18" t="s">
        <v>86</v>
      </c>
      <c r="CQ5" s="18" t="s">
        <v>87</v>
      </c>
      <c r="CR5" s="18" t="s">
        <v>88</v>
      </c>
      <c r="CS5" s="18" t="s">
        <v>89</v>
      </c>
      <c r="CT5" s="18" t="s">
        <v>90</v>
      </c>
      <c r="CU5" s="18" t="s">
        <v>91</v>
      </c>
      <c r="CV5" s="18" t="s">
        <v>92</v>
      </c>
      <c r="CW5" s="18" t="s">
        <v>93</v>
      </c>
      <c r="CX5" s="18" t="s">
        <v>83</v>
      </c>
      <c r="CY5" s="18" t="s">
        <v>84</v>
      </c>
      <c r="CZ5" s="18" t="s">
        <v>85</v>
      </c>
      <c r="DA5" s="18" t="s">
        <v>86</v>
      </c>
      <c r="DB5" s="18" t="s">
        <v>87</v>
      </c>
      <c r="DC5" s="18" t="s">
        <v>88</v>
      </c>
      <c r="DD5" s="18" t="s">
        <v>89</v>
      </c>
      <c r="DE5" s="18" t="s">
        <v>90</v>
      </c>
      <c r="DF5" s="18" t="s">
        <v>91</v>
      </c>
      <c r="DG5" s="18" t="s">
        <v>92</v>
      </c>
      <c r="DH5" s="18" t="s">
        <v>93</v>
      </c>
      <c r="DI5" s="18" t="s">
        <v>83</v>
      </c>
      <c r="DJ5" s="18" t="s">
        <v>84</v>
      </c>
      <c r="DK5" s="18" t="s">
        <v>85</v>
      </c>
      <c r="DL5" s="18" t="s">
        <v>86</v>
      </c>
      <c r="DM5" s="18" t="s">
        <v>87</v>
      </c>
      <c r="DN5" s="18" t="s">
        <v>88</v>
      </c>
      <c r="DO5" s="18" t="s">
        <v>89</v>
      </c>
      <c r="DP5" s="18" t="s">
        <v>90</v>
      </c>
      <c r="DQ5" s="18" t="s">
        <v>91</v>
      </c>
      <c r="DR5" s="18" t="s">
        <v>92</v>
      </c>
      <c r="DS5" s="18" t="s">
        <v>93</v>
      </c>
      <c r="DT5" s="18" t="s">
        <v>83</v>
      </c>
      <c r="DU5" s="18" t="s">
        <v>84</v>
      </c>
      <c r="DV5" s="18" t="s">
        <v>85</v>
      </c>
      <c r="DW5" s="18" t="s">
        <v>86</v>
      </c>
      <c r="DX5" s="18" t="s">
        <v>87</v>
      </c>
      <c r="DY5" s="18" t="s">
        <v>88</v>
      </c>
      <c r="DZ5" s="18" t="s">
        <v>89</v>
      </c>
      <c r="EA5" s="18" t="s">
        <v>90</v>
      </c>
      <c r="EB5" s="18" t="s">
        <v>91</v>
      </c>
      <c r="EC5" s="18" t="s">
        <v>92</v>
      </c>
      <c r="ED5" s="18" t="s">
        <v>93</v>
      </c>
      <c r="EE5" s="18" t="s">
        <v>83</v>
      </c>
      <c r="EF5" s="18" t="s">
        <v>84</v>
      </c>
      <c r="EG5" s="18" t="s">
        <v>85</v>
      </c>
      <c r="EH5" s="18" t="s">
        <v>86</v>
      </c>
      <c r="EI5" s="18" t="s">
        <v>87</v>
      </c>
      <c r="EJ5" s="18" t="s">
        <v>88</v>
      </c>
      <c r="EK5" s="18" t="s">
        <v>89</v>
      </c>
      <c r="EL5" s="18" t="s">
        <v>90</v>
      </c>
      <c r="EM5" s="18" t="s">
        <v>91</v>
      </c>
      <c r="EN5" s="18" t="s">
        <v>92</v>
      </c>
      <c r="EO5" s="18" t="s">
        <v>93</v>
      </c>
    </row>
    <row r="6" spans="1:148" s="22" customFormat="1" x14ac:dyDescent="0.15">
      <c r="A6" s="14" t="s">
        <v>94</v>
      </c>
      <c r="B6" s="19">
        <f>B7</f>
        <v>2024</v>
      </c>
      <c r="C6" s="19">
        <f t="shared" ref="C6:X6" si="3">C7</f>
        <v>53031</v>
      </c>
      <c r="D6" s="19">
        <f t="shared" si="3"/>
        <v>46</v>
      </c>
      <c r="E6" s="19">
        <f t="shared" si="3"/>
        <v>17</v>
      </c>
      <c r="F6" s="19">
        <f t="shared" si="3"/>
        <v>1</v>
      </c>
      <c r="G6" s="19">
        <f t="shared" si="3"/>
        <v>0</v>
      </c>
      <c r="H6" s="19" t="str">
        <f t="shared" si="3"/>
        <v>秋田県　小坂町</v>
      </c>
      <c r="I6" s="19" t="str">
        <f t="shared" si="3"/>
        <v>法適用</v>
      </c>
      <c r="J6" s="19" t="str">
        <f t="shared" si="3"/>
        <v>下水道事業</v>
      </c>
      <c r="K6" s="19" t="str">
        <f t="shared" si="3"/>
        <v>公共下水道</v>
      </c>
      <c r="L6" s="19" t="str">
        <f t="shared" si="3"/>
        <v>Cd2</v>
      </c>
      <c r="M6" s="19" t="str">
        <f t="shared" si="3"/>
        <v>自治体職員</v>
      </c>
      <c r="N6" s="20" t="str">
        <f t="shared" si="3"/>
        <v>-</v>
      </c>
      <c r="O6" s="20">
        <f t="shared" si="3"/>
        <v>53.81</v>
      </c>
      <c r="P6" s="20">
        <f t="shared" si="3"/>
        <v>79.69</v>
      </c>
      <c r="Q6" s="20">
        <f t="shared" si="3"/>
        <v>90.64</v>
      </c>
      <c r="R6" s="20">
        <f t="shared" si="3"/>
        <v>3850</v>
      </c>
      <c r="S6" s="20">
        <f t="shared" si="3"/>
        <v>4421</v>
      </c>
      <c r="T6" s="20">
        <f t="shared" si="3"/>
        <v>201.7</v>
      </c>
      <c r="U6" s="20">
        <f t="shared" si="3"/>
        <v>21.92</v>
      </c>
      <c r="V6" s="20">
        <f t="shared" si="3"/>
        <v>3481</v>
      </c>
      <c r="W6" s="20">
        <f t="shared" si="3"/>
        <v>1.64</v>
      </c>
      <c r="X6" s="20">
        <f t="shared" si="3"/>
        <v>2122.56</v>
      </c>
      <c r="Y6" s="21" t="str">
        <f>IF(Y7="",NA(),Y7)</f>
        <v>-</v>
      </c>
      <c r="Z6" s="21" t="str">
        <f t="shared" ref="Z6:AH6" si="4">IF(Z7="",NA(),Z7)</f>
        <v>-</v>
      </c>
      <c r="AA6" s="21" t="str">
        <f t="shared" si="4"/>
        <v>-</v>
      </c>
      <c r="AB6" s="21">
        <f t="shared" si="4"/>
        <v>103.71</v>
      </c>
      <c r="AC6" s="21">
        <f t="shared" si="4"/>
        <v>105.66</v>
      </c>
      <c r="AD6" s="21" t="str">
        <f t="shared" si="4"/>
        <v>-</v>
      </c>
      <c r="AE6" s="21" t="str">
        <f t="shared" si="4"/>
        <v>-</v>
      </c>
      <c r="AF6" s="21" t="str">
        <f t="shared" si="4"/>
        <v>-</v>
      </c>
      <c r="AG6" s="21">
        <f t="shared" si="4"/>
        <v>107.04</v>
      </c>
      <c r="AH6" s="21">
        <f t="shared" si="4"/>
        <v>107.83</v>
      </c>
      <c r="AI6" s="20" t="str">
        <f>IF(AI7="","",IF(AI7="-","【-】","【"&amp;SUBSTITUTE(TEXT(AI7,"#,##0.00"),"-","△")&amp;"】"))</f>
        <v>【105.36】</v>
      </c>
      <c r="AJ6" s="21" t="str">
        <f>IF(AJ7="",NA(),AJ7)</f>
        <v>-</v>
      </c>
      <c r="AK6" s="21" t="str">
        <f t="shared" ref="AK6:AS6" si="5">IF(AK7="",NA(),AK7)</f>
        <v>-</v>
      </c>
      <c r="AL6" s="21" t="str">
        <f t="shared" si="5"/>
        <v>-</v>
      </c>
      <c r="AM6" s="20">
        <f t="shared" si="5"/>
        <v>0</v>
      </c>
      <c r="AN6" s="20">
        <f t="shared" si="5"/>
        <v>0</v>
      </c>
      <c r="AO6" s="21" t="str">
        <f t="shared" si="5"/>
        <v>-</v>
      </c>
      <c r="AP6" s="21" t="str">
        <f t="shared" si="5"/>
        <v>-</v>
      </c>
      <c r="AQ6" s="21" t="str">
        <f t="shared" si="5"/>
        <v>-</v>
      </c>
      <c r="AR6" s="21">
        <f t="shared" si="5"/>
        <v>37.43</v>
      </c>
      <c r="AS6" s="21">
        <f t="shared" si="5"/>
        <v>30.17</v>
      </c>
      <c r="AT6" s="20" t="str">
        <f>IF(AT7="","",IF(AT7="-","【-】","【"&amp;SUBSTITUTE(TEXT(AT7,"#,##0.00"),"-","△")&amp;"】"))</f>
        <v>【3.12】</v>
      </c>
      <c r="AU6" s="21" t="str">
        <f>IF(AU7="",NA(),AU7)</f>
        <v>-</v>
      </c>
      <c r="AV6" s="21" t="str">
        <f t="shared" ref="AV6:BD6" si="6">IF(AV7="",NA(),AV7)</f>
        <v>-</v>
      </c>
      <c r="AW6" s="21" t="str">
        <f t="shared" si="6"/>
        <v>-</v>
      </c>
      <c r="AX6" s="21">
        <f t="shared" si="6"/>
        <v>27.13</v>
      </c>
      <c r="AY6" s="21">
        <f t="shared" si="6"/>
        <v>22.24</v>
      </c>
      <c r="AZ6" s="21" t="str">
        <f t="shared" si="6"/>
        <v>-</v>
      </c>
      <c r="BA6" s="21" t="str">
        <f t="shared" si="6"/>
        <v>-</v>
      </c>
      <c r="BB6" s="21" t="str">
        <f t="shared" si="6"/>
        <v>-</v>
      </c>
      <c r="BC6" s="21">
        <f t="shared" si="6"/>
        <v>57.42</v>
      </c>
      <c r="BD6" s="21">
        <f t="shared" si="6"/>
        <v>56.13</v>
      </c>
      <c r="BE6" s="20" t="str">
        <f>IF(BE7="","",IF(BE7="-","【-】","【"&amp;SUBSTITUTE(TEXT(BE7,"#,##0.00"),"-","△")&amp;"】"))</f>
        <v>【82.75】</v>
      </c>
      <c r="BF6" s="21" t="str">
        <f>IF(BF7="",NA(),BF7)</f>
        <v>-</v>
      </c>
      <c r="BG6" s="21" t="str">
        <f t="shared" ref="BG6:BO6" si="7">IF(BG7="",NA(),BG7)</f>
        <v>-</v>
      </c>
      <c r="BH6" s="21" t="str">
        <f t="shared" si="7"/>
        <v>-</v>
      </c>
      <c r="BI6" s="21">
        <f t="shared" si="7"/>
        <v>3165.41</v>
      </c>
      <c r="BJ6" s="21">
        <f t="shared" si="7"/>
        <v>2967.68</v>
      </c>
      <c r="BK6" s="21" t="str">
        <f t="shared" si="7"/>
        <v>-</v>
      </c>
      <c r="BL6" s="21" t="str">
        <f t="shared" si="7"/>
        <v>-</v>
      </c>
      <c r="BM6" s="21" t="str">
        <f t="shared" si="7"/>
        <v>-</v>
      </c>
      <c r="BN6" s="21">
        <f t="shared" si="7"/>
        <v>1174.6099999999999</v>
      </c>
      <c r="BO6" s="21">
        <f t="shared" si="7"/>
        <v>1343.89</v>
      </c>
      <c r="BP6" s="20" t="str">
        <f>IF(BP7="","",IF(BP7="-","【-】","【"&amp;SUBSTITUTE(TEXT(BP7,"#,##0.00"),"-","△")&amp;"】"))</f>
        <v>【602.56】</v>
      </c>
      <c r="BQ6" s="21" t="str">
        <f>IF(BQ7="",NA(),BQ7)</f>
        <v>-</v>
      </c>
      <c r="BR6" s="21" t="str">
        <f t="shared" ref="BR6:BZ6" si="8">IF(BR7="",NA(),BR7)</f>
        <v>-</v>
      </c>
      <c r="BS6" s="21" t="str">
        <f t="shared" si="8"/>
        <v>-</v>
      </c>
      <c r="BT6" s="21">
        <f t="shared" si="8"/>
        <v>78.760000000000005</v>
      </c>
      <c r="BU6" s="21">
        <f t="shared" si="8"/>
        <v>83.44</v>
      </c>
      <c r="BV6" s="21" t="str">
        <f t="shared" si="8"/>
        <v>-</v>
      </c>
      <c r="BW6" s="21" t="str">
        <f t="shared" si="8"/>
        <v>-</v>
      </c>
      <c r="BX6" s="21" t="str">
        <f t="shared" si="8"/>
        <v>-</v>
      </c>
      <c r="BY6" s="21">
        <f t="shared" si="8"/>
        <v>75.41</v>
      </c>
      <c r="BZ6" s="21">
        <f t="shared" si="8"/>
        <v>72.84</v>
      </c>
      <c r="CA6" s="20" t="str">
        <f>IF(CA7="","",IF(CA7="-","【-】","【"&amp;SUBSTITUTE(TEXT(CA7,"#,##0.00"),"-","△")&amp;"】"))</f>
        <v>【97.94】</v>
      </c>
      <c r="CB6" s="21" t="str">
        <f>IF(CB7="",NA(),CB7)</f>
        <v>-</v>
      </c>
      <c r="CC6" s="21" t="str">
        <f t="shared" ref="CC6:CK6" si="9">IF(CC7="",NA(),CC7)</f>
        <v>-</v>
      </c>
      <c r="CD6" s="21" t="str">
        <f t="shared" si="9"/>
        <v>-</v>
      </c>
      <c r="CE6" s="21">
        <f t="shared" si="9"/>
        <v>198.15</v>
      </c>
      <c r="CF6" s="21">
        <f t="shared" si="9"/>
        <v>224.84</v>
      </c>
      <c r="CG6" s="21" t="str">
        <f t="shared" si="9"/>
        <v>-</v>
      </c>
      <c r="CH6" s="21" t="str">
        <f t="shared" si="9"/>
        <v>-</v>
      </c>
      <c r="CI6" s="21" t="str">
        <f t="shared" si="9"/>
        <v>-</v>
      </c>
      <c r="CJ6" s="21">
        <f t="shared" si="9"/>
        <v>223.48</v>
      </c>
      <c r="CK6" s="21">
        <f t="shared" si="9"/>
        <v>232.33</v>
      </c>
      <c r="CL6" s="20" t="str">
        <f>IF(CL7="","",IF(CL7="-","【-】","【"&amp;SUBSTITUTE(TEXT(CL7,"#,##0.00"),"-","△")&amp;"】"))</f>
        <v>【140.98】</v>
      </c>
      <c r="CM6" s="21" t="str">
        <f>IF(CM7="",NA(),CM7)</f>
        <v>-</v>
      </c>
      <c r="CN6" s="21" t="str">
        <f t="shared" ref="CN6:CV6" si="10">IF(CN7="",NA(),CN7)</f>
        <v>-</v>
      </c>
      <c r="CO6" s="21" t="str">
        <f t="shared" si="10"/>
        <v>-</v>
      </c>
      <c r="CP6" s="21" t="str">
        <f t="shared" si="10"/>
        <v>-</v>
      </c>
      <c r="CQ6" s="21" t="str">
        <f t="shared" si="10"/>
        <v>-</v>
      </c>
      <c r="CR6" s="21" t="str">
        <f t="shared" si="10"/>
        <v>-</v>
      </c>
      <c r="CS6" s="21" t="str">
        <f t="shared" si="10"/>
        <v>-</v>
      </c>
      <c r="CT6" s="21" t="str">
        <f t="shared" si="10"/>
        <v>-</v>
      </c>
      <c r="CU6" s="21">
        <f t="shared" si="10"/>
        <v>48.03</v>
      </c>
      <c r="CV6" s="21">
        <f t="shared" si="10"/>
        <v>48.92</v>
      </c>
      <c r="CW6" s="20" t="str">
        <f>IF(CW7="","",IF(CW7="-","【-】","【"&amp;SUBSTITUTE(TEXT(CW7,"#,##0.00"),"-","△")&amp;"】"))</f>
        <v>【60.13】</v>
      </c>
      <c r="CX6" s="21" t="str">
        <f>IF(CX7="",NA(),CX7)</f>
        <v>-</v>
      </c>
      <c r="CY6" s="21" t="str">
        <f t="shared" ref="CY6:DG6" si="11">IF(CY7="",NA(),CY7)</f>
        <v>-</v>
      </c>
      <c r="CZ6" s="21" t="str">
        <f t="shared" si="11"/>
        <v>-</v>
      </c>
      <c r="DA6" s="21">
        <f t="shared" si="11"/>
        <v>78.290000000000006</v>
      </c>
      <c r="DB6" s="21">
        <f t="shared" si="11"/>
        <v>78.31</v>
      </c>
      <c r="DC6" s="21" t="str">
        <f t="shared" si="11"/>
        <v>-</v>
      </c>
      <c r="DD6" s="21" t="str">
        <f t="shared" si="11"/>
        <v>-</v>
      </c>
      <c r="DE6" s="21" t="str">
        <f t="shared" si="11"/>
        <v>-</v>
      </c>
      <c r="DF6" s="21">
        <f t="shared" si="11"/>
        <v>80.95</v>
      </c>
      <c r="DG6" s="21">
        <f t="shared" si="11"/>
        <v>80.760000000000005</v>
      </c>
      <c r="DH6" s="20" t="str">
        <f>IF(DH7="","",IF(DH7="-","【-】","【"&amp;SUBSTITUTE(TEXT(DH7,"#,##0.00"),"-","△")&amp;"】"))</f>
        <v>【96.00】</v>
      </c>
      <c r="DI6" s="21" t="str">
        <f>IF(DI7="",NA(),DI7)</f>
        <v>-</v>
      </c>
      <c r="DJ6" s="21" t="str">
        <f t="shared" ref="DJ6:DR6" si="12">IF(DJ7="",NA(),DJ7)</f>
        <v>-</v>
      </c>
      <c r="DK6" s="21" t="str">
        <f t="shared" si="12"/>
        <v>-</v>
      </c>
      <c r="DL6" s="21">
        <f t="shared" si="12"/>
        <v>2.8</v>
      </c>
      <c r="DM6" s="21">
        <f t="shared" si="12"/>
        <v>5.94</v>
      </c>
      <c r="DN6" s="21" t="str">
        <f t="shared" si="12"/>
        <v>-</v>
      </c>
      <c r="DO6" s="21" t="str">
        <f t="shared" si="12"/>
        <v>-</v>
      </c>
      <c r="DP6" s="21" t="str">
        <f t="shared" si="12"/>
        <v>-</v>
      </c>
      <c r="DQ6" s="21">
        <f t="shared" si="12"/>
        <v>23.37</v>
      </c>
      <c r="DR6" s="21">
        <f t="shared" si="12"/>
        <v>22.1</v>
      </c>
      <c r="DS6" s="20" t="str">
        <f>IF(DS7="","",IF(DS7="-","【-】","【"&amp;SUBSTITUTE(TEXT(DS7,"#,##0.00"),"-","△")&amp;"】"))</f>
        <v>【42.20】</v>
      </c>
      <c r="DT6" s="21" t="str">
        <f>IF(DT7="",NA(),DT7)</f>
        <v>-</v>
      </c>
      <c r="DU6" s="21" t="str">
        <f t="shared" ref="DU6:EC6" si="13">IF(DU7="",NA(),DU7)</f>
        <v>-</v>
      </c>
      <c r="DV6" s="21" t="str">
        <f t="shared" si="13"/>
        <v>-</v>
      </c>
      <c r="DW6" s="20">
        <f t="shared" si="13"/>
        <v>0</v>
      </c>
      <c r="DX6" s="20">
        <f t="shared" si="13"/>
        <v>0</v>
      </c>
      <c r="DY6" s="21" t="str">
        <f t="shared" si="13"/>
        <v>-</v>
      </c>
      <c r="DZ6" s="21" t="str">
        <f t="shared" si="13"/>
        <v>-</v>
      </c>
      <c r="EA6" s="21" t="str">
        <f t="shared" si="13"/>
        <v>-</v>
      </c>
      <c r="EB6" s="20">
        <f t="shared" si="13"/>
        <v>0</v>
      </c>
      <c r="EC6" s="20">
        <f t="shared" si="13"/>
        <v>0</v>
      </c>
      <c r="ED6" s="20" t="str">
        <f>IF(ED7="","",IF(ED7="-","【-】","【"&amp;SUBSTITUTE(TEXT(ED7,"#,##0.00"),"-","△")&amp;"】"))</f>
        <v>【9.46】</v>
      </c>
      <c r="EE6" s="21" t="str">
        <f>IF(EE7="",NA(),EE7)</f>
        <v>-</v>
      </c>
      <c r="EF6" s="21" t="str">
        <f t="shared" ref="EF6:EN6" si="14">IF(EF7="",NA(),EF7)</f>
        <v>-</v>
      </c>
      <c r="EG6" s="21" t="str">
        <f t="shared" si="14"/>
        <v>-</v>
      </c>
      <c r="EH6" s="21">
        <f t="shared" si="14"/>
        <v>10.26</v>
      </c>
      <c r="EI6" s="20">
        <f t="shared" si="14"/>
        <v>0</v>
      </c>
      <c r="EJ6" s="21" t="str">
        <f t="shared" si="14"/>
        <v>-</v>
      </c>
      <c r="EK6" s="21" t="str">
        <f t="shared" si="14"/>
        <v>-</v>
      </c>
      <c r="EL6" s="21" t="str">
        <f t="shared" si="14"/>
        <v>-</v>
      </c>
      <c r="EM6" s="21">
        <f t="shared" si="14"/>
        <v>0.1</v>
      </c>
      <c r="EN6" s="21">
        <f t="shared" si="14"/>
        <v>0.04</v>
      </c>
      <c r="EO6" s="20" t="str">
        <f>IF(EO7="","",IF(EO7="-","【-】","【"&amp;SUBSTITUTE(TEXT(EO7,"#,##0.00"),"-","△")&amp;"】"))</f>
        <v>【0.19】</v>
      </c>
    </row>
    <row r="7" spans="1:148" s="22" customFormat="1" x14ac:dyDescent="0.15">
      <c r="A7" s="14"/>
      <c r="B7" s="23">
        <v>2024</v>
      </c>
      <c r="C7" s="23">
        <v>53031</v>
      </c>
      <c r="D7" s="23">
        <v>46</v>
      </c>
      <c r="E7" s="23">
        <v>17</v>
      </c>
      <c r="F7" s="23">
        <v>1</v>
      </c>
      <c r="G7" s="23">
        <v>0</v>
      </c>
      <c r="H7" s="23" t="s">
        <v>95</v>
      </c>
      <c r="I7" s="23" t="s">
        <v>96</v>
      </c>
      <c r="J7" s="23" t="s">
        <v>97</v>
      </c>
      <c r="K7" s="23" t="s">
        <v>98</v>
      </c>
      <c r="L7" s="23" t="s">
        <v>99</v>
      </c>
      <c r="M7" s="23" t="s">
        <v>100</v>
      </c>
      <c r="N7" s="24" t="s">
        <v>101</v>
      </c>
      <c r="O7" s="24">
        <v>53.81</v>
      </c>
      <c r="P7" s="24">
        <v>79.69</v>
      </c>
      <c r="Q7" s="24">
        <v>90.64</v>
      </c>
      <c r="R7" s="24">
        <v>3850</v>
      </c>
      <c r="S7" s="24">
        <v>4421</v>
      </c>
      <c r="T7" s="24">
        <v>201.7</v>
      </c>
      <c r="U7" s="24">
        <v>21.92</v>
      </c>
      <c r="V7" s="24">
        <v>3481</v>
      </c>
      <c r="W7" s="24">
        <v>1.64</v>
      </c>
      <c r="X7" s="24">
        <v>2122.56</v>
      </c>
      <c r="Y7" s="24" t="s">
        <v>101</v>
      </c>
      <c r="Z7" s="24" t="s">
        <v>101</v>
      </c>
      <c r="AA7" s="24" t="s">
        <v>101</v>
      </c>
      <c r="AB7" s="24">
        <v>103.71</v>
      </c>
      <c r="AC7" s="24">
        <v>105.66</v>
      </c>
      <c r="AD7" s="24" t="s">
        <v>101</v>
      </c>
      <c r="AE7" s="24" t="s">
        <v>101</v>
      </c>
      <c r="AF7" s="24" t="s">
        <v>101</v>
      </c>
      <c r="AG7" s="24">
        <v>107.04</v>
      </c>
      <c r="AH7" s="24">
        <v>107.83</v>
      </c>
      <c r="AI7" s="24">
        <v>105.36</v>
      </c>
      <c r="AJ7" s="24" t="s">
        <v>101</v>
      </c>
      <c r="AK7" s="24" t="s">
        <v>101</v>
      </c>
      <c r="AL7" s="24" t="s">
        <v>101</v>
      </c>
      <c r="AM7" s="24">
        <v>0</v>
      </c>
      <c r="AN7" s="24">
        <v>0</v>
      </c>
      <c r="AO7" s="24" t="s">
        <v>101</v>
      </c>
      <c r="AP7" s="24" t="s">
        <v>101</v>
      </c>
      <c r="AQ7" s="24" t="s">
        <v>101</v>
      </c>
      <c r="AR7" s="24">
        <v>37.43</v>
      </c>
      <c r="AS7" s="24">
        <v>30.17</v>
      </c>
      <c r="AT7" s="24">
        <v>3.12</v>
      </c>
      <c r="AU7" s="24" t="s">
        <v>101</v>
      </c>
      <c r="AV7" s="24" t="s">
        <v>101</v>
      </c>
      <c r="AW7" s="24" t="s">
        <v>101</v>
      </c>
      <c r="AX7" s="24">
        <v>27.13</v>
      </c>
      <c r="AY7" s="24">
        <v>22.24</v>
      </c>
      <c r="AZ7" s="24" t="s">
        <v>101</v>
      </c>
      <c r="BA7" s="24" t="s">
        <v>101</v>
      </c>
      <c r="BB7" s="24" t="s">
        <v>101</v>
      </c>
      <c r="BC7" s="24">
        <v>57.42</v>
      </c>
      <c r="BD7" s="24">
        <v>56.13</v>
      </c>
      <c r="BE7" s="24">
        <v>82.75</v>
      </c>
      <c r="BF7" s="24" t="s">
        <v>101</v>
      </c>
      <c r="BG7" s="24" t="s">
        <v>101</v>
      </c>
      <c r="BH7" s="24" t="s">
        <v>101</v>
      </c>
      <c r="BI7" s="24">
        <v>3165.41</v>
      </c>
      <c r="BJ7" s="24">
        <v>2967.68</v>
      </c>
      <c r="BK7" s="24" t="s">
        <v>101</v>
      </c>
      <c r="BL7" s="24" t="s">
        <v>101</v>
      </c>
      <c r="BM7" s="24" t="s">
        <v>101</v>
      </c>
      <c r="BN7" s="24">
        <v>1174.6099999999999</v>
      </c>
      <c r="BO7" s="24">
        <v>1343.89</v>
      </c>
      <c r="BP7" s="24">
        <v>602.55999999999995</v>
      </c>
      <c r="BQ7" s="24" t="s">
        <v>101</v>
      </c>
      <c r="BR7" s="24" t="s">
        <v>101</v>
      </c>
      <c r="BS7" s="24" t="s">
        <v>101</v>
      </c>
      <c r="BT7" s="24">
        <v>78.760000000000005</v>
      </c>
      <c r="BU7" s="24">
        <v>83.44</v>
      </c>
      <c r="BV7" s="24" t="s">
        <v>101</v>
      </c>
      <c r="BW7" s="24" t="s">
        <v>101</v>
      </c>
      <c r="BX7" s="24" t="s">
        <v>101</v>
      </c>
      <c r="BY7" s="24">
        <v>75.41</v>
      </c>
      <c r="BZ7" s="24">
        <v>72.84</v>
      </c>
      <c r="CA7" s="24">
        <v>97.94</v>
      </c>
      <c r="CB7" s="24" t="s">
        <v>101</v>
      </c>
      <c r="CC7" s="24" t="s">
        <v>101</v>
      </c>
      <c r="CD7" s="24" t="s">
        <v>101</v>
      </c>
      <c r="CE7" s="24">
        <v>198.15</v>
      </c>
      <c r="CF7" s="24">
        <v>224.84</v>
      </c>
      <c r="CG7" s="24" t="s">
        <v>101</v>
      </c>
      <c r="CH7" s="24" t="s">
        <v>101</v>
      </c>
      <c r="CI7" s="24" t="s">
        <v>101</v>
      </c>
      <c r="CJ7" s="24">
        <v>223.48</v>
      </c>
      <c r="CK7" s="24">
        <v>232.33</v>
      </c>
      <c r="CL7" s="24">
        <v>140.97999999999999</v>
      </c>
      <c r="CM7" s="24" t="s">
        <v>101</v>
      </c>
      <c r="CN7" s="24" t="s">
        <v>101</v>
      </c>
      <c r="CO7" s="24" t="s">
        <v>101</v>
      </c>
      <c r="CP7" s="24" t="s">
        <v>101</v>
      </c>
      <c r="CQ7" s="24" t="s">
        <v>101</v>
      </c>
      <c r="CR7" s="24" t="s">
        <v>101</v>
      </c>
      <c r="CS7" s="24" t="s">
        <v>101</v>
      </c>
      <c r="CT7" s="24" t="s">
        <v>101</v>
      </c>
      <c r="CU7" s="24">
        <v>48.03</v>
      </c>
      <c r="CV7" s="24">
        <v>48.92</v>
      </c>
      <c r="CW7" s="24">
        <v>60.13</v>
      </c>
      <c r="CX7" s="24" t="s">
        <v>101</v>
      </c>
      <c r="CY7" s="24" t="s">
        <v>101</v>
      </c>
      <c r="CZ7" s="24" t="s">
        <v>101</v>
      </c>
      <c r="DA7" s="24">
        <v>78.290000000000006</v>
      </c>
      <c r="DB7" s="24">
        <v>78.31</v>
      </c>
      <c r="DC7" s="24" t="s">
        <v>101</v>
      </c>
      <c r="DD7" s="24" t="s">
        <v>101</v>
      </c>
      <c r="DE7" s="24" t="s">
        <v>101</v>
      </c>
      <c r="DF7" s="24">
        <v>80.95</v>
      </c>
      <c r="DG7" s="24">
        <v>80.760000000000005</v>
      </c>
      <c r="DH7" s="24">
        <v>96</v>
      </c>
      <c r="DI7" s="24" t="s">
        <v>101</v>
      </c>
      <c r="DJ7" s="24" t="s">
        <v>101</v>
      </c>
      <c r="DK7" s="24" t="s">
        <v>101</v>
      </c>
      <c r="DL7" s="24">
        <v>2.8</v>
      </c>
      <c r="DM7" s="24">
        <v>5.94</v>
      </c>
      <c r="DN7" s="24" t="s">
        <v>101</v>
      </c>
      <c r="DO7" s="24" t="s">
        <v>101</v>
      </c>
      <c r="DP7" s="24" t="s">
        <v>101</v>
      </c>
      <c r="DQ7" s="24">
        <v>23.37</v>
      </c>
      <c r="DR7" s="24">
        <v>22.1</v>
      </c>
      <c r="DS7" s="24">
        <v>42.2</v>
      </c>
      <c r="DT7" s="24" t="s">
        <v>101</v>
      </c>
      <c r="DU7" s="24" t="s">
        <v>101</v>
      </c>
      <c r="DV7" s="24" t="s">
        <v>101</v>
      </c>
      <c r="DW7" s="24">
        <v>0</v>
      </c>
      <c r="DX7" s="24">
        <v>0</v>
      </c>
      <c r="DY7" s="24" t="s">
        <v>101</v>
      </c>
      <c r="DZ7" s="24" t="s">
        <v>101</v>
      </c>
      <c r="EA7" s="24" t="s">
        <v>101</v>
      </c>
      <c r="EB7" s="24">
        <v>0</v>
      </c>
      <c r="EC7" s="24">
        <v>0</v>
      </c>
      <c r="ED7" s="24">
        <v>9.4600000000000009</v>
      </c>
      <c r="EE7" s="24" t="s">
        <v>101</v>
      </c>
      <c r="EF7" s="24" t="s">
        <v>101</v>
      </c>
      <c r="EG7" s="24" t="s">
        <v>101</v>
      </c>
      <c r="EH7" s="24">
        <v>10.26</v>
      </c>
      <c r="EI7" s="24">
        <v>0</v>
      </c>
      <c r="EJ7" s="24" t="s">
        <v>101</v>
      </c>
      <c r="EK7" s="24" t="s">
        <v>101</v>
      </c>
      <c r="EL7" s="24" t="s">
        <v>101</v>
      </c>
      <c r="EM7" s="24">
        <v>0.1</v>
      </c>
      <c r="EN7" s="24">
        <v>0.04</v>
      </c>
      <c r="EO7" s="24">
        <v>0.19</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102</v>
      </c>
      <c r="C9" s="26" t="s">
        <v>103</v>
      </c>
      <c r="D9" s="26" t="s">
        <v>104</v>
      </c>
      <c r="E9" s="26" t="s">
        <v>105</v>
      </c>
      <c r="F9" s="26" t="s">
        <v>106</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107</v>
      </c>
    </row>
    <row r="12" spans="1:148" x14ac:dyDescent="0.15">
      <c r="B12">
        <v>1</v>
      </c>
      <c r="C12">
        <v>1</v>
      </c>
      <c r="D12">
        <v>2</v>
      </c>
      <c r="E12">
        <v>3</v>
      </c>
      <c r="F12">
        <v>4</v>
      </c>
      <c r="G12" t="s">
        <v>108</v>
      </c>
    </row>
    <row r="13" spans="1:148" x14ac:dyDescent="0.15">
      <c r="B13" t="s">
        <v>109</v>
      </c>
      <c r="C13" t="s">
        <v>109</v>
      </c>
      <c r="D13" t="s">
        <v>110</v>
      </c>
      <c r="E13" t="s">
        <v>110</v>
      </c>
      <c r="F13" t="s">
        <v>109</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cp:lastPrinted>2026-01-15T08:07:31Z</cp:lastPrinted>
  <dcterms:created xsi:type="dcterms:W3CDTF">2025-12-23T05:57:03Z</dcterms:created>
  <dcterms:modified xsi:type="dcterms:W3CDTF">2026-02-17T02:24:25Z</dcterms:modified>
  <cp:category/>
</cp:coreProperties>
</file>